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E:\MRPL\2025-26\PRICE LIST\5-AUGUST\"/>
    </mc:Choice>
  </mc:AlternateContent>
  <bookViews>
    <workbookView xWindow="0" yWindow="0" windowWidth="24000" windowHeight="9330" tabRatio="194"/>
  </bookViews>
  <sheets>
    <sheet name="Sheet1" sheetId="1" r:id="rId1"/>
  </sheets>
  <definedNames>
    <definedName name="_xlnm._FilterDatabase" localSheetId="0" hidden="1">Sheet1!$A$7:$K$115</definedName>
    <definedName name="_xlnm.Print_Area" localSheetId="0">Sheet1!$A$1:$K$116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37" i="1" l="1"/>
  <c r="L36" i="1"/>
  <c r="M35" i="1"/>
  <c r="L35" i="1"/>
  <c r="M86" i="1" l="1"/>
  <c r="L85" i="1"/>
  <c r="M84" i="1"/>
  <c r="L84" i="1"/>
  <c r="E112" i="1" l="1"/>
  <c r="E113" i="1" s="1"/>
  <c r="E114" i="1" l="1"/>
  <c r="H86" i="1"/>
  <c r="I86" i="1" s="1"/>
  <c r="J86" i="1" l="1"/>
  <c r="K86" i="1" s="1"/>
  <c r="H85" i="1" l="1"/>
  <c r="I85" i="1" s="1"/>
  <c r="H84" i="1"/>
  <c r="I84" i="1" s="1"/>
  <c r="J84" i="1" l="1"/>
  <c r="K84" i="1" s="1"/>
  <c r="J85" i="1"/>
  <c r="K85" i="1" s="1"/>
  <c r="H64" i="1" l="1"/>
  <c r="H63" i="1"/>
  <c r="H62" i="1"/>
  <c r="H61" i="1"/>
  <c r="H60" i="1"/>
  <c r="H59" i="1"/>
  <c r="H58" i="1"/>
  <c r="H57" i="1"/>
  <c r="H56" i="1"/>
  <c r="H55" i="1"/>
  <c r="H54" i="1"/>
  <c r="H53" i="1"/>
  <c r="H52" i="1"/>
  <c r="H51" i="1"/>
  <c r="H50" i="1"/>
  <c r="H49" i="1"/>
  <c r="H48" i="1"/>
  <c r="H47" i="1"/>
  <c r="H46" i="1"/>
  <c r="I46" i="1" l="1"/>
  <c r="I48" i="1"/>
  <c r="J48" i="1" s="1"/>
  <c r="I50" i="1"/>
  <c r="I52" i="1"/>
  <c r="J52" i="1" s="1"/>
  <c r="I54" i="1"/>
  <c r="J54" i="1" s="1"/>
  <c r="I56" i="1"/>
  <c r="I58" i="1"/>
  <c r="I60" i="1"/>
  <c r="J60" i="1" s="1"/>
  <c r="K60" i="1" s="1"/>
  <c r="I62" i="1"/>
  <c r="I64" i="1"/>
  <c r="J64" i="1" s="1"/>
  <c r="I47" i="1"/>
  <c r="I49" i="1"/>
  <c r="J49" i="1" s="1"/>
  <c r="I51" i="1"/>
  <c r="J51" i="1" s="1"/>
  <c r="K51" i="1" s="1"/>
  <c r="I53" i="1"/>
  <c r="I55" i="1"/>
  <c r="J55" i="1" s="1"/>
  <c r="I57" i="1"/>
  <c r="J57" i="1" s="1"/>
  <c r="K57" i="1" s="1"/>
  <c r="I59" i="1"/>
  <c r="I61" i="1"/>
  <c r="J61" i="1" s="1"/>
  <c r="K61" i="1" s="1"/>
  <c r="I63" i="1"/>
  <c r="H18" i="1"/>
  <c r="I18" i="1" s="1"/>
  <c r="K49" i="1" l="1"/>
  <c r="J58" i="1"/>
  <c r="K58" i="1" s="1"/>
  <c r="J50" i="1"/>
  <c r="K50" i="1" s="1"/>
  <c r="K52" i="1"/>
  <c r="J53" i="1"/>
  <c r="K53" i="1" s="1"/>
  <c r="K55" i="1"/>
  <c r="K64" i="1"/>
  <c r="K48" i="1"/>
  <c r="J56" i="1"/>
  <c r="K56" i="1" s="1"/>
  <c r="K54" i="1"/>
  <c r="J63" i="1"/>
  <c r="K63" i="1" s="1"/>
  <c r="J59" i="1"/>
  <c r="K59" i="1" s="1"/>
  <c r="J47" i="1"/>
  <c r="K47" i="1" s="1"/>
  <c r="J62" i="1"/>
  <c r="K62" i="1" s="1"/>
  <c r="J46" i="1"/>
  <c r="K46" i="1" s="1"/>
  <c r="J18" i="1"/>
  <c r="K18" i="1" s="1"/>
  <c r="H37" i="1"/>
  <c r="I37" i="1" s="1"/>
  <c r="H75" i="1"/>
  <c r="I75" i="1" s="1"/>
  <c r="J37" i="1" l="1"/>
  <c r="K37" i="1" s="1"/>
  <c r="J75" i="1"/>
  <c r="K75" i="1" s="1"/>
  <c r="H8" i="1" l="1"/>
  <c r="I8" i="1" s="1"/>
  <c r="H9" i="1"/>
  <c r="I9" i="1" s="1"/>
  <c r="H10" i="1"/>
  <c r="I10" i="1" s="1"/>
  <c r="H11" i="1"/>
  <c r="I11" i="1" s="1"/>
  <c r="H12" i="1"/>
  <c r="I12" i="1" s="1"/>
  <c r="H13" i="1"/>
  <c r="I13" i="1" s="1"/>
  <c r="H14" i="1"/>
  <c r="I14" i="1" s="1"/>
  <c r="H15" i="1"/>
  <c r="I15" i="1" s="1"/>
  <c r="H16" i="1"/>
  <c r="I16" i="1" s="1"/>
  <c r="H17" i="1"/>
  <c r="I17" i="1" s="1"/>
  <c r="H19" i="1"/>
  <c r="I19" i="1" s="1"/>
  <c r="H20" i="1"/>
  <c r="I20" i="1" s="1"/>
  <c r="H21" i="1"/>
  <c r="I21" i="1" s="1"/>
  <c r="H22" i="1"/>
  <c r="I22" i="1" s="1"/>
  <c r="H23" i="1"/>
  <c r="I23" i="1" s="1"/>
  <c r="H24" i="1"/>
  <c r="I24" i="1" s="1"/>
  <c r="H25" i="1"/>
  <c r="I25" i="1" s="1"/>
  <c r="H26" i="1"/>
  <c r="I26" i="1" s="1"/>
  <c r="H27" i="1"/>
  <c r="I27" i="1" s="1"/>
  <c r="H28" i="1"/>
  <c r="I28" i="1" s="1"/>
  <c r="H29" i="1"/>
  <c r="I29" i="1" s="1"/>
  <c r="H30" i="1"/>
  <c r="I30" i="1" s="1"/>
  <c r="H31" i="1"/>
  <c r="I31" i="1" s="1"/>
  <c r="H32" i="1"/>
  <c r="I32" i="1" s="1"/>
  <c r="H33" i="1"/>
  <c r="I33" i="1" s="1"/>
  <c r="H34" i="1"/>
  <c r="I34" i="1" s="1"/>
  <c r="H35" i="1"/>
  <c r="H36" i="1"/>
  <c r="I36" i="1" s="1"/>
  <c r="H38" i="1"/>
  <c r="I38" i="1" s="1"/>
  <c r="H39" i="1"/>
  <c r="I39" i="1" s="1"/>
  <c r="H40" i="1"/>
  <c r="I40" i="1" s="1"/>
  <c r="H41" i="1"/>
  <c r="I41" i="1" s="1"/>
  <c r="H42" i="1"/>
  <c r="I42" i="1" s="1"/>
  <c r="H43" i="1"/>
  <c r="I43" i="1" s="1"/>
  <c r="H44" i="1"/>
  <c r="I44" i="1" s="1"/>
  <c r="H45" i="1"/>
  <c r="I45" i="1" s="1"/>
  <c r="H65" i="1"/>
  <c r="I65" i="1" s="1"/>
  <c r="H66" i="1"/>
  <c r="I66" i="1" s="1"/>
  <c r="H67" i="1"/>
  <c r="I67" i="1" s="1"/>
  <c r="H68" i="1"/>
  <c r="I68" i="1" s="1"/>
  <c r="H69" i="1"/>
  <c r="I69" i="1" s="1"/>
  <c r="H70" i="1"/>
  <c r="I70" i="1" s="1"/>
  <c r="H71" i="1"/>
  <c r="I71" i="1" s="1"/>
  <c r="H72" i="1"/>
  <c r="I72" i="1" s="1"/>
  <c r="H73" i="1"/>
  <c r="I73" i="1" s="1"/>
  <c r="H74" i="1"/>
  <c r="I74" i="1" s="1"/>
  <c r="H76" i="1"/>
  <c r="I76" i="1" s="1"/>
  <c r="H77" i="1"/>
  <c r="I77" i="1" s="1"/>
  <c r="H78" i="1"/>
  <c r="I78" i="1" s="1"/>
  <c r="H79" i="1"/>
  <c r="I79" i="1" s="1"/>
  <c r="H80" i="1"/>
  <c r="I80" i="1" s="1"/>
  <c r="H81" i="1"/>
  <c r="I81" i="1" s="1"/>
  <c r="H82" i="1"/>
  <c r="I82" i="1" s="1"/>
  <c r="H83" i="1"/>
  <c r="I83" i="1" s="1"/>
  <c r="I35" i="1" l="1"/>
  <c r="J41" i="1"/>
  <c r="K41" i="1" s="1"/>
  <c r="J28" i="1"/>
  <c r="K28" i="1" s="1"/>
  <c r="J24" i="1"/>
  <c r="K24" i="1" s="1"/>
  <c r="J11" i="1"/>
  <c r="K11" i="1" s="1"/>
  <c r="J67" i="1"/>
  <c r="K67" i="1" s="1"/>
  <c r="J44" i="1"/>
  <c r="K44" i="1" s="1"/>
  <c r="J40" i="1"/>
  <c r="K40" i="1" s="1"/>
  <c r="J35" i="1"/>
  <c r="K35" i="1" s="1"/>
  <c r="J31" i="1"/>
  <c r="K31" i="1" s="1"/>
  <c r="J27" i="1"/>
  <c r="K27" i="1" s="1"/>
  <c r="J23" i="1"/>
  <c r="K23" i="1" s="1"/>
  <c r="J19" i="1"/>
  <c r="K19" i="1" s="1"/>
  <c r="J14" i="1"/>
  <c r="K14" i="1" s="1"/>
  <c r="J10" i="1"/>
  <c r="K10" i="1" s="1"/>
  <c r="J45" i="1"/>
  <c r="K45" i="1" s="1"/>
  <c r="J32" i="1"/>
  <c r="K32" i="1" s="1"/>
  <c r="J15" i="1"/>
  <c r="K15" i="1" s="1"/>
  <c r="J70" i="1"/>
  <c r="K70" i="1" s="1"/>
  <c r="J66" i="1"/>
  <c r="K66" i="1" s="1"/>
  <c r="J43" i="1"/>
  <c r="K43" i="1" s="1"/>
  <c r="J39" i="1"/>
  <c r="K39" i="1" s="1"/>
  <c r="J34" i="1"/>
  <c r="K34" i="1" s="1"/>
  <c r="J30" i="1"/>
  <c r="K30" i="1" s="1"/>
  <c r="J26" i="1"/>
  <c r="K26" i="1" s="1"/>
  <c r="J22" i="1"/>
  <c r="K22" i="1" s="1"/>
  <c r="J17" i="1"/>
  <c r="K17" i="1" s="1"/>
  <c r="J13" i="1"/>
  <c r="K13" i="1" s="1"/>
  <c r="J9" i="1"/>
  <c r="K9" i="1" s="1"/>
  <c r="J36" i="1"/>
  <c r="K36" i="1" s="1"/>
  <c r="J20" i="1"/>
  <c r="K20" i="1" s="1"/>
  <c r="J65" i="1"/>
  <c r="K65" i="1" s="1"/>
  <c r="J42" i="1"/>
  <c r="K42" i="1" s="1"/>
  <c r="J38" i="1"/>
  <c r="K38" i="1" s="1"/>
  <c r="J33" i="1"/>
  <c r="K33" i="1" s="1"/>
  <c r="J29" i="1"/>
  <c r="K29" i="1" s="1"/>
  <c r="J25" i="1"/>
  <c r="K25" i="1" s="1"/>
  <c r="J21" i="1"/>
  <c r="K21" i="1" s="1"/>
  <c r="J16" i="1"/>
  <c r="K16" i="1" s="1"/>
  <c r="J12" i="1"/>
  <c r="K12" i="1" s="1"/>
  <c r="J8" i="1"/>
  <c r="K8" i="1" s="1"/>
  <c r="J83" i="1"/>
  <c r="K83" i="1" s="1"/>
  <c r="J80" i="1"/>
  <c r="K80" i="1" s="1"/>
  <c r="J77" i="1"/>
  <c r="K77" i="1" s="1"/>
  <c r="J73" i="1"/>
  <c r="K73" i="1" s="1"/>
  <c r="J72" i="1"/>
  <c r="K72" i="1" s="1"/>
  <c r="J71" i="1"/>
  <c r="K71" i="1" s="1"/>
  <c r="J69" i="1"/>
  <c r="K69" i="1" s="1"/>
  <c r="J68" i="1"/>
  <c r="K68" i="1" s="1"/>
  <c r="J82" i="1"/>
  <c r="K82" i="1" s="1"/>
  <c r="J81" i="1"/>
  <c r="K81" i="1" s="1"/>
  <c r="J79" i="1"/>
  <c r="K79" i="1" s="1"/>
  <c r="J78" i="1"/>
  <c r="K78" i="1" s="1"/>
  <c r="J76" i="1"/>
  <c r="K76" i="1" s="1"/>
  <c r="J74" i="1"/>
  <c r="K74" i="1" s="1"/>
</calcChain>
</file>

<file path=xl/sharedStrings.xml><?xml version="1.0" encoding="utf-8"?>
<sst xmlns="http://schemas.openxmlformats.org/spreadsheetml/2006/main" count="450" uniqueCount="116">
  <si>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</si>
  <si>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</si>
  <si>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</si>
  <si>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</si>
  <si>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</si>
  <si>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</si>
  <si>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</si>
  <si>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</si>
  <si>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</si>
  <si>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</si>
  <si>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</si>
  <si>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</si>
  <si>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</si>
  <si>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</si>
  <si>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</si>
  <si>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</si>
  <si>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</si>
  <si>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</si>
  <si>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</si>
  <si>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</si>
  <si>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</si>
  <si>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</si>
  <si>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</si>
  <si>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</si>
  <si>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</si>
  <si>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</si>
  <si>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</si>
  <si>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</si>
  <si>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</si>
  <si>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</si>
  <si>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</si>
  <si>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</si>
  <si>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</si>
  <si>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</si>
  <si>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</si>
  <si>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</si>
  <si>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</si>
  <si>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</si>
  <si>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</si>
  <si>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</si>
  <si>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</si>
  <si>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</si>
  <si>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</si>
  <si>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</si>
  <si>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</si>
  <si>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</si>
  <si>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</si>
  <si>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</si>
  <si>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</si>
  <si>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</si>
  <si>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</si>
  <si>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</si>
  <si>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</si>
  <si>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</si>
  <si>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</si>
  <si>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</si>
  <si>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</si>
  <si>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</si>
  <si>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</si>
  <si>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</si>
  <si>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</si>
  <si>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</si>
  <si>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ADD TCS 0.100%</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</si>
  <si>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</si>
  <si>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</si>
  <si>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</si>
  <si>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</si>
  <si>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</si>
  <si>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</si>
  <si>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</si>
  <si>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</si>
  <si>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</si>
  <si>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</si>
  <si>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</si>
  <si>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</si>
  <si>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</si>
  <si>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</si>
  <si>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</si>
  <si>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</si>
  <si>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</si>
  <si>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</si>
  <si>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</si>
  <si>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</si>
  <si>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</si>
  <si>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</si>
  <si>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</si>
  <si>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RAFFIA</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</si>
  <si>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</si>
  <si>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</si>
  <si>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</si>
  <si>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</si>
  <si>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</si>
  <si>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</si>
  <si>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</si>
  <si>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</si>
  <si>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</si>
  <si>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</si>
  <si>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</si>
  <si>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</si>
  <si>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</si>
  <si>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</si>
  <si>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</si>
  <si>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</si>
  <si>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</si>
  <si>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</si>
  <si>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</si>
  <si>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</si>
  <si>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</si>
  <si>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</si>
  <si>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</si>
  <si>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</si>
  <si>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</si>
  <si>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</si>
  <si>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SURAT</t>
  </si>
  <si>
    <t>360,451.00 </t>
  </si>
  <si>
    <t>BHIWANDI / AURANGABAD /  DAMAN STOCK POINT MANGPOL  PP PRICE W.E.F 21.08.2025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</si>
</sst>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rial"/>
      <family val="2"/>
    </font>
    <font>
      <sz val="12"/>
      <name val="Arial Black"/>
      <family val="2"/>
    </font>
    <font>
      <b/>
      <sz val="11"/>
      <name val="Calibri"/>
      <family val="2"/>
      <scheme val="minor"/>
    </font>
    <font>
      <b/>
      <u/>
      <sz val="11"/>
      <name val="Calibri"/>
      <family val="2"/>
      <scheme val="minor"/>
    </font>
    <font>
      <sz val="11"/>
      <name val="Calibri"/>
      <family val="2"/>
      <scheme val="minor"/>
    </font>
    <font>
      <b/>
      <sz val="11"/>
      <name val="Arial"/>
      <family val="2"/>
    </font>
    <font>
      <sz val="11"/>
      <name val="Arial"/>
      <family val="2"/>
    </font>
    <font>
      <sz val="11"/>
      <color theme="1"/>
      <name val="Monospaced"/>
    </font>
    <font>
      <sz val="10"/>
      <color theme="1"/>
      <name val="Courier New"/>
      <family val="3"/>
    </font>
  </fonts>
  <fills count="4">
    <fill>
      <patternFill patternType="none"/>
    </fill>
    <fill>
      <patternFill patternType="gray125"/>
    </fill>
    <fill>
      <patternFill patternType="solid">
        <fgColor rgb="FFFFFF00"/>
        <bgColor indexed="64"/>
      </patternFill>
    </fill>
    <fill>
      <patternFill patternType="solid">
        <fgColor theme="5" tint="0.59999389629810485"/>
        <bgColor indexed="64"/>
      </patternFill>
    </fill>
  </fills>
  <borders count="41">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cellStyleXfs>
  <cellXfs count="99">
    <xf numFmtId="0" fontId="0" fillId="0" borderId="0" xfId="0"/>
    <xf numFmtId="0" fontId="5" fillId="0" borderId="0" xfId="0" applyFont="1" applyFill="1" applyBorder="1" applyAlignment="1">
      <alignment horizont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horizontal="center"/>
    </xf>
    <xf numFmtId="0" fontId="5" fillId="0" borderId="0" xfId="0" applyFont="1" applyFill="1" applyAlignment="1">
      <alignment horizontal="center"/>
    </xf>
    <xf numFmtId="0" fontId="3" fillId="0" borderId="4" xfId="0" applyFont="1" applyFill="1" applyBorder="1" applyAlignment="1">
      <alignment horizontal="center" vertical="center"/>
    </xf>
    <xf numFmtId="0" fontId="3" fillId="0" borderId="12" xfId="0" applyFont="1" applyFill="1" applyBorder="1" applyAlignment="1">
      <alignment horizontal="center" vertical="top" wrapText="1"/>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5" fillId="0" borderId="0" xfId="0" applyFont="1" applyFill="1" applyAlignment="1">
      <alignment horizontal="center" vertical="center"/>
    </xf>
    <xf numFmtId="0" fontId="3" fillId="0" borderId="5" xfId="0" applyFont="1" applyFill="1" applyBorder="1" applyAlignment="1">
      <alignment horizontal="center"/>
    </xf>
    <xf numFmtId="0" fontId="5" fillId="0" borderId="0" xfId="0" applyFont="1" applyFill="1" applyBorder="1" applyAlignment="1">
      <alignment horizontal="center" vertical="top"/>
    </xf>
    <xf numFmtId="0" fontId="3" fillId="0" borderId="0" xfId="0" applyFont="1" applyFill="1" applyBorder="1" applyAlignment="1">
      <alignment horizontal="center" vertical="top"/>
    </xf>
    <xf numFmtId="0" fontId="3" fillId="0" borderId="6"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xf>
    <xf numFmtId="0" fontId="5" fillId="0" borderId="1" xfId="0" applyFont="1" applyFill="1" applyBorder="1" applyAlignment="1">
      <alignment horizontal="center" vertical="top"/>
    </xf>
    <xf numFmtId="0" fontId="3" fillId="0" borderId="1" xfId="0" applyFont="1" applyFill="1" applyBorder="1" applyAlignment="1">
      <alignment horizontal="center" vertical="top"/>
    </xf>
    <xf numFmtId="0" fontId="5" fillId="0" borderId="7" xfId="0" applyFont="1" applyFill="1" applyBorder="1" applyAlignment="1">
      <alignment horizontal="center"/>
    </xf>
    <xf numFmtId="0" fontId="3" fillId="0" borderId="0"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14"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1" fontId="3" fillId="0" borderId="15" xfId="0" applyNumberFormat="1" applyFont="1" applyFill="1" applyBorder="1" applyAlignment="1">
      <alignment horizontal="center" vertical="top" shrinkToFi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22" xfId="0" applyFont="1" applyFill="1" applyBorder="1" applyAlignment="1">
      <alignment horizontal="center"/>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5" fillId="0" borderId="26" xfId="0" applyFont="1" applyFill="1" applyBorder="1" applyAlignment="1">
      <alignment horizontal="center"/>
    </xf>
    <xf numFmtId="0" fontId="5" fillId="0" borderId="26" xfId="0" applyFont="1" applyFill="1" applyBorder="1" applyAlignment="1">
      <alignment horizontal="center" vertical="center"/>
    </xf>
    <xf numFmtId="2" fontId="7" fillId="0" borderId="26" xfId="0" applyNumberFormat="1" applyFont="1" applyFill="1" applyBorder="1" applyAlignment="1">
      <alignment horizontal="center" vertical="center"/>
    </xf>
    <xf numFmtId="0" fontId="5" fillId="0" borderId="9" xfId="0" applyFont="1" applyFill="1" applyBorder="1" applyAlignment="1">
      <alignment horizontal="center"/>
    </xf>
    <xf numFmtId="0" fontId="5" fillId="0" borderId="27" xfId="0" applyFont="1" applyFill="1" applyBorder="1" applyAlignment="1">
      <alignment horizontal="center"/>
    </xf>
    <xf numFmtId="2" fontId="7" fillId="0" borderId="0" xfId="0" applyNumberFormat="1" applyFont="1" applyFill="1" applyBorder="1" applyAlignment="1">
      <alignment horizontal="center" vertical="center"/>
    </xf>
    <xf numFmtId="0" fontId="5" fillId="0" borderId="28" xfId="0" applyFont="1" applyFill="1" applyBorder="1" applyAlignment="1">
      <alignment horizontal="center"/>
    </xf>
    <xf numFmtId="0" fontId="5" fillId="0" borderId="29" xfId="0" applyFont="1" applyFill="1" applyBorder="1" applyAlignment="1">
      <alignment horizontal="center"/>
    </xf>
    <xf numFmtId="0" fontId="5" fillId="0" borderId="30" xfId="0" applyFont="1" applyFill="1" applyBorder="1" applyAlignment="1">
      <alignment horizontal="center"/>
    </xf>
    <xf numFmtId="0" fontId="5" fillId="0" borderId="2" xfId="0" applyFont="1" applyFill="1" applyBorder="1" applyAlignment="1">
      <alignment horizontal="center"/>
    </xf>
    <xf numFmtId="2" fontId="7" fillId="0" borderId="2" xfId="0" applyNumberFormat="1" applyFont="1" applyFill="1" applyBorder="1" applyAlignment="1">
      <alignment horizontal="center" vertical="center"/>
    </xf>
    <xf numFmtId="2" fontId="7" fillId="0" borderId="3" xfId="0" applyNumberFormat="1" applyFont="1" applyFill="1" applyBorder="1" applyAlignment="1">
      <alignment horizontal="center" vertical="center"/>
    </xf>
    <xf numFmtId="0" fontId="5" fillId="0" borderId="10" xfId="0" applyFont="1" applyFill="1" applyBorder="1" applyAlignment="1">
      <alignment horizontal="center"/>
    </xf>
    <xf numFmtId="2" fontId="7" fillId="0" borderId="4" xfId="0" applyNumberFormat="1" applyFont="1" applyFill="1" applyBorder="1" applyAlignment="1">
      <alignment horizontal="center" vertical="center"/>
    </xf>
    <xf numFmtId="0" fontId="5" fillId="0" borderId="31" xfId="0" applyFont="1" applyFill="1" applyBorder="1" applyAlignment="1">
      <alignment horizontal="center" vertical="center"/>
    </xf>
    <xf numFmtId="2" fontId="7" fillId="0" borderId="31" xfId="0" applyNumberFormat="1" applyFont="1" applyFill="1" applyBorder="1" applyAlignment="1">
      <alignment horizontal="center" vertical="center"/>
    </xf>
    <xf numFmtId="0" fontId="3" fillId="0" borderId="24"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2"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5" fillId="0" borderId="33" xfId="0" applyFont="1" applyFill="1" applyBorder="1" applyAlignment="1">
      <alignment horizontal="center" vertical="center"/>
    </xf>
    <xf numFmtId="2" fontId="7" fillId="0" borderId="34" xfId="0" applyNumberFormat="1" applyFont="1" applyFill="1" applyBorder="1" applyAlignment="1">
      <alignment horizontal="center" vertical="center"/>
    </xf>
    <xf numFmtId="0" fontId="5" fillId="0" borderId="35" xfId="0" applyFont="1" applyFill="1" applyBorder="1" applyAlignment="1">
      <alignment horizontal="center" vertical="center"/>
    </xf>
    <xf numFmtId="2" fontId="7" fillId="0" borderId="36" xfId="0" applyNumberFormat="1" applyFont="1" applyFill="1" applyBorder="1" applyAlignment="1">
      <alignment horizontal="center" vertical="center"/>
    </xf>
    <xf numFmtId="0" fontId="5" fillId="0" borderId="35" xfId="0" applyFont="1" applyFill="1" applyBorder="1" applyAlignment="1">
      <alignment horizontal="center"/>
    </xf>
    <xf numFmtId="0" fontId="5" fillId="0" borderId="37" xfId="0" applyFont="1" applyFill="1" applyBorder="1" applyAlignment="1">
      <alignment horizontal="center"/>
    </xf>
    <xf numFmtId="0" fontId="5" fillId="0" borderId="38" xfId="0" applyFont="1" applyFill="1" applyBorder="1" applyAlignment="1">
      <alignment horizontal="center"/>
    </xf>
    <xf numFmtId="2" fontId="7" fillId="0" borderId="38" xfId="0" applyNumberFormat="1" applyFont="1" applyFill="1" applyBorder="1" applyAlignment="1">
      <alignment horizontal="center" vertical="center"/>
    </xf>
    <xf numFmtId="2" fontId="7" fillId="0" borderId="39"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9" fillId="0" borderId="40" xfId="0" applyFont="1" applyFill="1" applyBorder="1" applyAlignment="1">
      <alignment vertical="center" wrapText="1"/>
    </xf>
    <xf numFmtId="0" fontId="8" fillId="0" borderId="40" xfId="0" applyFont="1" applyFill="1" applyBorder="1" applyAlignment="1">
      <alignment vertical="center" wrapText="1"/>
    </xf>
    <xf numFmtId="0" fontId="5" fillId="2" borderId="35" xfId="0" applyFont="1" applyFill="1" applyBorder="1" applyAlignment="1">
      <alignment horizontal="center"/>
    </xf>
    <xf numFmtId="0" fontId="5" fillId="2" borderId="26" xfId="0" applyFont="1" applyFill="1" applyBorder="1" applyAlignment="1">
      <alignment horizontal="center"/>
    </xf>
    <xf numFmtId="2" fontId="7" fillId="2" borderId="26" xfId="0" applyNumberFormat="1" applyFont="1" applyFill="1" applyBorder="1" applyAlignment="1">
      <alignment horizontal="center" vertical="center"/>
    </xf>
    <xf numFmtId="2" fontId="7" fillId="2" borderId="36" xfId="0" applyNumberFormat="1" applyFont="1" applyFill="1" applyBorder="1" applyAlignment="1">
      <alignment horizontal="center" vertical="center"/>
    </xf>
    <xf numFmtId="0" fontId="5" fillId="2" borderId="0" xfId="0" applyFont="1" applyFill="1" applyBorder="1" applyAlignment="1">
      <alignment horizontal="center"/>
    </xf>
    <xf numFmtId="2" fontId="5" fillId="0" borderId="0" xfId="0" applyNumberFormat="1" applyFont="1" applyFill="1" applyBorder="1" applyAlignment="1">
      <alignment horizontal="center"/>
    </xf>
    <xf numFmtId="0" fontId="5" fillId="3" borderId="35" xfId="0" applyFont="1" applyFill="1" applyBorder="1" applyAlignment="1">
      <alignment horizontal="center"/>
    </xf>
    <xf numFmtId="0" fontId="5" fillId="3" borderId="26" xfId="0" applyFont="1" applyFill="1" applyBorder="1" applyAlignment="1">
      <alignment horizontal="center"/>
    </xf>
    <xf numFmtId="2" fontId="7" fillId="3" borderId="26" xfId="0" applyNumberFormat="1" applyFont="1" applyFill="1" applyBorder="1" applyAlignment="1">
      <alignment horizontal="center" vertical="center"/>
    </xf>
    <xf numFmtId="2" fontId="7" fillId="3" borderId="36" xfId="0" applyNumberFormat="1" applyFont="1" applyFill="1" applyBorder="1" applyAlignment="1">
      <alignment horizontal="center" vertical="center"/>
    </xf>
    <xf numFmtId="0" fontId="5" fillId="3" borderId="0" xfId="0" applyFont="1" applyFill="1" applyBorder="1" applyAlignment="1">
      <alignment horizontal="center"/>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4" xfId="0" applyFont="1" applyFill="1" applyBorder="1" applyAlignment="1">
      <alignment horizontal="center"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6"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187122</xdr:colOff>
      <xdr:row>2</xdr:row>
      <xdr:rowOff>104490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158383" cy="60144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133"/>
  <sheetViews>
    <sheetView tabSelected="1" view="pageBreakPreview" topLeftCell="A24" zoomScale="115" zoomScaleNormal="115" zoomScaleSheetLayoutView="115" workbookViewId="0">
      <selection activeCell="M37" sqref="M37"/>
    </sheetView>
  </sheetViews>
  <sheetFormatPr defaultColWidth="9.140625" defaultRowHeight="15"/>
  <cols>
    <col min="1" max="1" width="13.140625" style="12" customWidth="1"/>
    <col min="2" max="2" width="16.42578125" style="12" customWidth="1"/>
    <col min="3" max="3" width="12.140625" style="12" customWidth="1"/>
    <col min="4" max="4" width="15.7109375" style="12" bestFit="1" customWidth="1"/>
    <col min="5" max="5" width="16.140625" style="12" customWidth="1"/>
    <col min="6" max="6" width="8.42578125" style="12" customWidth="1"/>
    <col min="7" max="7" width="7.85546875" style="12" customWidth="1"/>
    <col min="8" max="8" width="9.7109375" style="12" customWidth="1"/>
    <col min="9" max="9" width="9" style="12" customWidth="1"/>
    <col min="10" max="10" width="9.42578125" style="12" customWidth="1"/>
    <col min="11" max="11" width="13.42578125" style="12" customWidth="1"/>
    <col min="12" max="12" width="10.5703125" style="12" bestFit="1" customWidth="1"/>
    <col min="13" max="16384" width="9.140625" style="12"/>
  </cols>
  <sheetData>
    <row r="1" spans="1:11" s="11" customFormat="1" ht="19.5">
      <c r="A1" s="83"/>
      <c r="B1" s="84"/>
      <c r="C1" s="84"/>
      <c r="D1" s="84"/>
      <c r="E1" s="84"/>
      <c r="F1" s="84"/>
      <c r="G1" s="84"/>
      <c r="H1" s="84"/>
      <c r="I1" s="84"/>
      <c r="J1" s="2"/>
      <c r="K1" s="3"/>
    </row>
    <row r="2" spans="1:11" s="11" customFormat="1" ht="19.5">
      <c r="A2" s="85"/>
      <c r="B2" s="86"/>
      <c r="C2" s="86"/>
      <c r="D2" s="86"/>
      <c r="E2" s="86"/>
      <c r="F2" s="86"/>
      <c r="G2" s="86"/>
      <c r="H2" s="86"/>
      <c r="I2" s="86"/>
      <c r="J2" s="4"/>
      <c r="K2" s="5"/>
    </row>
    <row r="3" spans="1:11" s="11" customFormat="1" ht="19.5">
      <c r="A3" s="85"/>
      <c r="B3" s="86"/>
      <c r="C3" s="86"/>
      <c r="D3" s="86"/>
      <c r="E3" s="86"/>
      <c r="F3" s="86"/>
      <c r="G3" s="86"/>
      <c r="H3" s="86"/>
      <c r="I3" s="86"/>
      <c r="J3" s="4"/>
      <c r="K3" s="5"/>
    </row>
    <row r="4" spans="1:11">
      <c r="A4" s="85" t="s">
        <v>33</v>
      </c>
      <c r="B4" s="86"/>
      <c r="C4" s="86"/>
      <c r="D4" s="86"/>
      <c r="E4" s="86"/>
      <c r="F4" s="86"/>
      <c r="G4" s="86"/>
      <c r="H4" s="86"/>
      <c r="I4" s="86"/>
      <c r="J4" s="4"/>
      <c r="K4" s="5"/>
    </row>
    <row r="5" spans="1:11" s="10" customFormat="1">
      <c r="A5" s="85" t="s">
        <v>90</v>
      </c>
      <c r="B5" s="86"/>
      <c r="C5" s="86"/>
      <c r="D5" s="86"/>
      <c r="E5" s="86"/>
      <c r="F5" s="86"/>
      <c r="G5" s="86"/>
      <c r="H5" s="86"/>
      <c r="I5" s="86"/>
      <c r="J5" s="4"/>
      <c r="K5" s="5"/>
    </row>
    <row r="6" spans="1:11" s="10" customFormat="1" ht="15" customHeight="1" thickBot="1">
      <c r="A6" s="93" t="s">
        <v>115</v>
      </c>
      <c r="B6" s="93"/>
      <c r="C6" s="93"/>
      <c r="D6" s="93"/>
      <c r="E6" s="93"/>
      <c r="F6" s="93"/>
      <c r="G6" s="93"/>
      <c r="H6" s="93"/>
      <c r="I6" s="93"/>
      <c r="J6" s="68"/>
      <c r="K6" s="8"/>
    </row>
    <row r="7" spans="1:11" s="10" customFormat="1" ht="45.75" thickBot="1">
      <c r="A7" s="54" t="s">
        <v>55</v>
      </c>
      <c r="B7" s="69" t="s">
        <v>56</v>
      </c>
      <c r="C7" s="69"/>
      <c r="D7" s="94" t="s">
        <v>57</v>
      </c>
      <c r="E7" s="94"/>
      <c r="F7" s="55" t="s">
        <v>58</v>
      </c>
      <c r="G7" s="56" t="s">
        <v>59</v>
      </c>
      <c r="H7" s="55" t="s">
        <v>60</v>
      </c>
      <c r="I7" s="55" t="s">
        <v>61</v>
      </c>
      <c r="J7" s="57" t="s">
        <v>62</v>
      </c>
      <c r="K7" s="58" t="s">
        <v>63</v>
      </c>
    </row>
    <row r="8" spans="1:11" ht="13.5" customHeight="1">
      <c r="A8" s="59" t="s">
        <v>68</v>
      </c>
      <c r="B8" s="52" t="s">
        <v>0</v>
      </c>
      <c r="C8" s="52" t="s">
        <v>1</v>
      </c>
      <c r="D8" s="52" t="s">
        <v>2</v>
      </c>
      <c r="E8" s="52" t="s">
        <v>3</v>
      </c>
      <c r="F8" s="52">
        <v>98172</v>
      </c>
      <c r="G8" s="52">
        <v>1100</v>
      </c>
      <c r="H8" s="52">
        <f t="shared" ref="H8:H79" si="0">F8-G8</f>
        <v>97072</v>
      </c>
      <c r="I8" s="52">
        <f t="shared" ref="I8:I79" si="1">H8*18%</f>
        <v>17472.96</v>
      </c>
      <c r="J8" s="53">
        <f t="shared" ref="J8:J79" si="2">(H8+I8)*0.1%</f>
        <v>114.54495999999999</v>
      </c>
      <c r="K8" s="60">
        <f t="shared" ref="K8:K79" si="3">+H8+I8+J8</f>
        <v>114659.50495999999</v>
      </c>
    </row>
    <row r="9" spans="1:11">
      <c r="A9" s="61" t="s">
        <v>68</v>
      </c>
      <c r="B9" s="39" t="s">
        <v>0</v>
      </c>
      <c r="C9" s="39" t="s">
        <v>20</v>
      </c>
      <c r="D9" s="39" t="s">
        <v>21</v>
      </c>
      <c r="E9" s="39" t="s">
        <v>22</v>
      </c>
      <c r="F9" s="39">
        <v>97372</v>
      </c>
      <c r="G9" s="39">
        <v>1100</v>
      </c>
      <c r="H9" s="39">
        <f t="shared" si="0"/>
        <v>96272</v>
      </c>
      <c r="I9" s="39">
        <f t="shared" si="1"/>
        <v>17328.96</v>
      </c>
      <c r="J9" s="40">
        <f t="shared" si="2"/>
        <v>113.60096</v>
      </c>
      <c r="K9" s="62">
        <f t="shared" si="3"/>
        <v>113714.56095999999</v>
      </c>
    </row>
    <row r="10" spans="1:11">
      <c r="A10" s="61" t="s">
        <v>68</v>
      </c>
      <c r="B10" s="39" t="s">
        <v>0</v>
      </c>
      <c r="C10" s="39" t="s">
        <v>1</v>
      </c>
      <c r="D10" s="39" t="s">
        <v>4</v>
      </c>
      <c r="E10" s="39" t="s">
        <v>5</v>
      </c>
      <c r="F10" s="39">
        <v>97372</v>
      </c>
      <c r="G10" s="39">
        <v>1100</v>
      </c>
      <c r="H10" s="39">
        <f t="shared" si="0"/>
        <v>96272</v>
      </c>
      <c r="I10" s="39">
        <f t="shared" si="1"/>
        <v>17328.96</v>
      </c>
      <c r="J10" s="40">
        <f t="shared" si="2"/>
        <v>113.60096</v>
      </c>
      <c r="K10" s="62">
        <f t="shared" si="3"/>
        <v>113714.56095999999</v>
      </c>
    </row>
    <row r="11" spans="1:11">
      <c r="A11" s="61" t="s">
        <v>68</v>
      </c>
      <c r="B11" s="39" t="s">
        <v>0</v>
      </c>
      <c r="C11" s="39" t="s">
        <v>20</v>
      </c>
      <c r="D11" s="39" t="s">
        <v>23</v>
      </c>
      <c r="E11" s="39" t="s">
        <v>24</v>
      </c>
      <c r="F11" s="39">
        <v>96572</v>
      </c>
      <c r="G11" s="39">
        <v>1100</v>
      </c>
      <c r="H11" s="39">
        <f t="shared" si="0"/>
        <v>95472</v>
      </c>
      <c r="I11" s="39">
        <f t="shared" si="1"/>
        <v>17184.96</v>
      </c>
      <c r="J11" s="40">
        <f t="shared" si="2"/>
        <v>112.65696</v>
      </c>
      <c r="K11" s="62">
        <f t="shared" si="3"/>
        <v>112769.61695999998</v>
      </c>
    </row>
    <row r="12" spans="1:11" s="7" customFormat="1">
      <c r="A12" s="63" t="s">
        <v>68</v>
      </c>
      <c r="B12" s="38" t="s">
        <v>6</v>
      </c>
      <c r="C12" s="38" t="s">
        <v>1</v>
      </c>
      <c r="D12" s="38" t="s">
        <v>7</v>
      </c>
      <c r="E12" s="38" t="s">
        <v>8</v>
      </c>
      <c r="F12" s="38">
        <v>97089</v>
      </c>
      <c r="G12" s="38">
        <v>1100</v>
      </c>
      <c r="H12" s="38">
        <f>F12-G12</f>
        <v>95989</v>
      </c>
      <c r="I12" s="38">
        <f t="shared" si="1"/>
        <v>17278.02</v>
      </c>
      <c r="J12" s="40">
        <f t="shared" si="2"/>
        <v>113.26702</v>
      </c>
      <c r="K12" s="62">
        <f t="shared" si="3"/>
        <v>113380.28702</v>
      </c>
    </row>
    <row r="13" spans="1:11" s="7" customFormat="1">
      <c r="A13" s="63" t="s">
        <v>68</v>
      </c>
      <c r="B13" s="38" t="s">
        <v>6</v>
      </c>
      <c r="C13" s="38" t="s">
        <v>20</v>
      </c>
      <c r="D13" s="38" t="s">
        <v>25</v>
      </c>
      <c r="E13" s="38" t="s">
        <v>26</v>
      </c>
      <c r="F13" s="38">
        <v>96289</v>
      </c>
      <c r="G13" s="38">
        <v>1100</v>
      </c>
      <c r="H13" s="38">
        <f t="shared" si="0"/>
        <v>95189</v>
      </c>
      <c r="I13" s="38">
        <f t="shared" si="1"/>
        <v>17134.02</v>
      </c>
      <c r="J13" s="40">
        <f t="shared" si="2"/>
        <v>112.32302</v>
      </c>
      <c r="K13" s="62">
        <f t="shared" si="3"/>
        <v>112435.34302</v>
      </c>
    </row>
    <row r="14" spans="1:11" s="7" customFormat="1">
      <c r="A14" s="63" t="s">
        <v>68</v>
      </c>
      <c r="B14" s="38" t="s">
        <v>6</v>
      </c>
      <c r="C14" s="38" t="s">
        <v>1</v>
      </c>
      <c r="D14" s="38" t="s">
        <v>9</v>
      </c>
      <c r="E14" s="38" t="s">
        <v>10</v>
      </c>
      <c r="F14" s="38">
        <v>99350</v>
      </c>
      <c r="G14" s="38">
        <v>1100</v>
      </c>
      <c r="H14" s="38">
        <f t="shared" ref="H14:H22" si="4">F14-G14</f>
        <v>98250</v>
      </c>
      <c r="I14" s="38">
        <f t="shared" ref="I14:I22" si="5">H14*18%</f>
        <v>17685</v>
      </c>
      <c r="J14" s="40">
        <f t="shared" ref="J14:J22" si="6">(H14+I14)*0.1%</f>
        <v>115.935</v>
      </c>
      <c r="K14" s="62">
        <f t="shared" ref="K14:K22" si="7">+H14+I14+J14</f>
        <v>116050.935</v>
      </c>
    </row>
    <row r="15" spans="1:11" s="7" customFormat="1">
      <c r="A15" s="63" t="s">
        <v>68</v>
      </c>
      <c r="B15" s="38" t="s">
        <v>6</v>
      </c>
      <c r="C15" s="38" t="s">
        <v>84</v>
      </c>
      <c r="D15" s="38" t="s">
        <v>83</v>
      </c>
      <c r="E15" s="38" t="s">
        <v>82</v>
      </c>
      <c r="F15" s="38">
        <v>98550</v>
      </c>
      <c r="G15" s="38">
        <v>1100</v>
      </c>
      <c r="H15" s="38">
        <f t="shared" si="4"/>
        <v>97450</v>
      </c>
      <c r="I15" s="38">
        <f t="shared" si="5"/>
        <v>17541</v>
      </c>
      <c r="J15" s="40">
        <f t="shared" si="6"/>
        <v>114.991</v>
      </c>
      <c r="K15" s="62">
        <f t="shared" si="7"/>
        <v>115105.99099999999</v>
      </c>
    </row>
    <row r="16" spans="1:11" s="7" customFormat="1">
      <c r="A16" s="63" t="s">
        <v>68</v>
      </c>
      <c r="B16" s="38" t="s">
        <v>11</v>
      </c>
      <c r="C16" s="38" t="s">
        <v>1</v>
      </c>
      <c r="D16" s="38" t="s">
        <v>12</v>
      </c>
      <c r="E16" s="38" t="s">
        <v>13</v>
      </c>
      <c r="F16" s="38">
        <v>99200</v>
      </c>
      <c r="G16" s="38">
        <v>1100</v>
      </c>
      <c r="H16" s="38">
        <f t="shared" si="4"/>
        <v>98100</v>
      </c>
      <c r="I16" s="38">
        <f t="shared" si="5"/>
        <v>17658</v>
      </c>
      <c r="J16" s="40">
        <f t="shared" si="6"/>
        <v>115.758</v>
      </c>
      <c r="K16" s="62">
        <f t="shared" si="7"/>
        <v>115873.758</v>
      </c>
    </row>
    <row r="17" spans="1:11" s="7" customFormat="1">
      <c r="A17" s="63" t="s">
        <v>68</v>
      </c>
      <c r="B17" s="38" t="s">
        <v>11</v>
      </c>
      <c r="C17" s="38" t="s">
        <v>20</v>
      </c>
      <c r="D17" s="38" t="s">
        <v>27</v>
      </c>
      <c r="E17" s="38" t="s">
        <v>28</v>
      </c>
      <c r="F17" s="38">
        <v>98400</v>
      </c>
      <c r="G17" s="38">
        <v>1100</v>
      </c>
      <c r="H17" s="38">
        <f t="shared" si="4"/>
        <v>97300</v>
      </c>
      <c r="I17" s="38">
        <f t="shared" si="5"/>
        <v>17514</v>
      </c>
      <c r="J17" s="40">
        <f t="shared" si="6"/>
        <v>114.81400000000001</v>
      </c>
      <c r="K17" s="62">
        <f t="shared" si="7"/>
        <v>114928.814</v>
      </c>
    </row>
    <row r="18" spans="1:11" s="7" customFormat="1">
      <c r="A18" s="63" t="s">
        <v>68</v>
      </c>
      <c r="B18" s="38" t="s">
        <v>109</v>
      </c>
      <c r="C18" s="38" t="s">
        <v>1</v>
      </c>
      <c r="D18" s="38" t="s">
        <v>110</v>
      </c>
      <c r="E18" s="38" t="s">
        <v>111</v>
      </c>
      <c r="F18" s="38">
        <v>95472</v>
      </c>
      <c r="G18" s="38">
        <v>1100</v>
      </c>
      <c r="H18" s="38">
        <f t="shared" ref="H18" si="8">F18-G18</f>
        <v>94372</v>
      </c>
      <c r="I18" s="38">
        <f t="shared" ref="I18" si="9">H18*18%</f>
        <v>16986.96</v>
      </c>
      <c r="J18" s="40">
        <f t="shared" ref="J18" si="10">(H18+I18)*0.1%</f>
        <v>111.35896</v>
      </c>
      <c r="K18" s="62">
        <f t="shared" ref="K18" si="11">+H18+I18+J18</f>
        <v>111470.31895999999</v>
      </c>
    </row>
    <row r="19" spans="1:11" s="7" customFormat="1">
      <c r="A19" s="63" t="s">
        <v>68</v>
      </c>
      <c r="B19" s="38" t="s">
        <v>14</v>
      </c>
      <c r="C19" s="38" t="s">
        <v>1</v>
      </c>
      <c r="D19" s="38" t="s">
        <v>15</v>
      </c>
      <c r="E19" s="38" t="s">
        <v>16</v>
      </c>
      <c r="F19" s="38">
        <v>100710</v>
      </c>
      <c r="G19" s="38">
        <v>1100</v>
      </c>
      <c r="H19" s="38">
        <f t="shared" si="4"/>
        <v>99610</v>
      </c>
      <c r="I19" s="38">
        <f t="shared" si="5"/>
        <v>17929.8</v>
      </c>
      <c r="J19" s="40">
        <f t="shared" si="6"/>
        <v>117.5398</v>
      </c>
      <c r="K19" s="62">
        <f t="shared" si="7"/>
        <v>117657.3398</v>
      </c>
    </row>
    <row r="20" spans="1:11" s="7" customFormat="1">
      <c r="A20" s="63" t="s">
        <v>68</v>
      </c>
      <c r="B20" s="38" t="s">
        <v>14</v>
      </c>
      <c r="C20" s="38" t="s">
        <v>20</v>
      </c>
      <c r="D20" s="38" t="s">
        <v>31</v>
      </c>
      <c r="E20" s="38" t="s">
        <v>32</v>
      </c>
      <c r="F20" s="38">
        <v>99910</v>
      </c>
      <c r="G20" s="38">
        <v>1100</v>
      </c>
      <c r="H20" s="38">
        <f t="shared" si="4"/>
        <v>98810</v>
      </c>
      <c r="I20" s="38">
        <f t="shared" si="5"/>
        <v>17785.8</v>
      </c>
      <c r="J20" s="40">
        <f t="shared" si="6"/>
        <v>116.59580000000001</v>
      </c>
      <c r="K20" s="62">
        <f t="shared" si="7"/>
        <v>116712.3958</v>
      </c>
    </row>
    <row r="21" spans="1:11" s="7" customFormat="1">
      <c r="A21" s="63" t="s">
        <v>68</v>
      </c>
      <c r="B21" s="38" t="s">
        <v>17</v>
      </c>
      <c r="C21" s="38" t="s">
        <v>1</v>
      </c>
      <c r="D21" s="38" t="s">
        <v>18</v>
      </c>
      <c r="E21" s="38" t="s">
        <v>19</v>
      </c>
      <c r="F21" s="38">
        <v>99673</v>
      </c>
      <c r="G21" s="38">
        <v>1100</v>
      </c>
      <c r="H21" s="38">
        <f t="shared" si="4"/>
        <v>98573</v>
      </c>
      <c r="I21" s="38">
        <f t="shared" si="5"/>
        <v>17743.14</v>
      </c>
      <c r="J21" s="40">
        <f t="shared" si="6"/>
        <v>116.31614</v>
      </c>
      <c r="K21" s="62">
        <f t="shared" si="7"/>
        <v>116432.45613999999</v>
      </c>
    </row>
    <row r="22" spans="1:11" s="7" customFormat="1">
      <c r="A22" s="63" t="s">
        <v>68</v>
      </c>
      <c r="B22" s="38" t="s">
        <v>17</v>
      </c>
      <c r="C22" s="38" t="s">
        <v>20</v>
      </c>
      <c r="D22" s="38" t="s">
        <v>29</v>
      </c>
      <c r="E22" s="38" t="s">
        <v>30</v>
      </c>
      <c r="F22" s="38">
        <v>98873</v>
      </c>
      <c r="G22" s="38">
        <v>1100</v>
      </c>
      <c r="H22" s="38">
        <f t="shared" si="4"/>
        <v>97773</v>
      </c>
      <c r="I22" s="38">
        <f t="shared" si="5"/>
        <v>17599.14</v>
      </c>
      <c r="J22" s="40">
        <f t="shared" si="6"/>
        <v>115.37214</v>
      </c>
      <c r="K22" s="62">
        <f t="shared" si="7"/>
        <v>115487.51214000001</v>
      </c>
    </row>
    <row r="23" spans="1:11" ht="14.25" customHeight="1">
      <c r="A23" s="61" t="s">
        <v>68</v>
      </c>
      <c r="B23" s="39" t="s">
        <v>86</v>
      </c>
      <c r="C23" s="39" t="s">
        <v>74</v>
      </c>
      <c r="D23" s="39" t="s">
        <v>91</v>
      </c>
      <c r="E23" s="39" t="s">
        <v>77</v>
      </c>
      <c r="F23" s="39">
        <v>92189</v>
      </c>
      <c r="G23" s="39">
        <v>0</v>
      </c>
      <c r="H23" s="39">
        <f t="shared" si="0"/>
        <v>92189</v>
      </c>
      <c r="I23" s="39">
        <f t="shared" si="1"/>
        <v>16594.02</v>
      </c>
      <c r="J23" s="40">
        <f t="shared" si="2"/>
        <v>108.78302000000001</v>
      </c>
      <c r="K23" s="62">
        <f t="shared" si="3"/>
        <v>108891.80302000001</v>
      </c>
    </row>
    <row r="24" spans="1:11" s="7" customFormat="1" ht="14.25" customHeight="1">
      <c r="A24" s="63" t="s">
        <v>68</v>
      </c>
      <c r="B24" s="38" t="s">
        <v>87</v>
      </c>
      <c r="C24" s="38" t="s">
        <v>75</v>
      </c>
      <c r="D24" s="38" t="s">
        <v>92</v>
      </c>
      <c r="E24" s="38" t="s">
        <v>78</v>
      </c>
      <c r="F24" s="38">
        <v>91389</v>
      </c>
      <c r="G24" s="38">
        <v>0</v>
      </c>
      <c r="H24" s="38">
        <f t="shared" ref="H24:H45" si="12">F24-G24</f>
        <v>91389</v>
      </c>
      <c r="I24" s="38">
        <f t="shared" ref="I24:I45" si="13">H24*18%</f>
        <v>16450.02</v>
      </c>
      <c r="J24" s="40">
        <f t="shared" ref="J24:J45" si="14">(H24+I24)*0.1%</f>
        <v>107.83902</v>
      </c>
      <c r="K24" s="62">
        <f t="shared" ref="K24:K45" si="15">+H24+I24+J24</f>
        <v>107946.85902</v>
      </c>
    </row>
    <row r="25" spans="1:11" s="7" customFormat="1" ht="14.25" customHeight="1">
      <c r="A25" s="63" t="s">
        <v>68</v>
      </c>
      <c r="B25" s="38" t="s">
        <v>88</v>
      </c>
      <c r="C25" s="38" t="s">
        <v>76</v>
      </c>
      <c r="D25" s="38" t="s">
        <v>93</v>
      </c>
      <c r="E25" s="38" t="s">
        <v>79</v>
      </c>
      <c r="F25" s="38">
        <v>92689</v>
      </c>
      <c r="G25" s="38">
        <v>0</v>
      </c>
      <c r="H25" s="38">
        <f t="shared" si="12"/>
        <v>92689</v>
      </c>
      <c r="I25" s="38">
        <f t="shared" si="13"/>
        <v>16684.02</v>
      </c>
      <c r="J25" s="40">
        <f t="shared" si="14"/>
        <v>109.37302000000001</v>
      </c>
      <c r="K25" s="62">
        <f t="shared" si="15"/>
        <v>109482.39302</v>
      </c>
    </row>
    <row r="26" spans="1:11" s="7" customFormat="1" ht="14.25" customHeight="1">
      <c r="A26" s="63" t="s">
        <v>68</v>
      </c>
      <c r="B26" s="38"/>
      <c r="C26" s="38" t="s">
        <v>80</v>
      </c>
      <c r="D26" s="38" t="s">
        <v>94</v>
      </c>
      <c r="E26" s="38" t="s">
        <v>81</v>
      </c>
      <c r="F26" s="38">
        <v>92689</v>
      </c>
      <c r="G26" s="38">
        <v>0</v>
      </c>
      <c r="H26" s="38">
        <f t="shared" si="12"/>
        <v>92689</v>
      </c>
      <c r="I26" s="38">
        <f t="shared" si="13"/>
        <v>16684.02</v>
      </c>
      <c r="J26" s="40">
        <f t="shared" si="14"/>
        <v>109.37302000000001</v>
      </c>
      <c r="K26" s="62">
        <f t="shared" si="15"/>
        <v>109482.39302</v>
      </c>
    </row>
    <row r="27" spans="1:11" s="4" customFormat="1" ht="15" customHeight="1">
      <c r="A27" s="61" t="s">
        <v>65</v>
      </c>
      <c r="B27" s="39" t="s">
        <v>0</v>
      </c>
      <c r="C27" s="39" t="s">
        <v>1</v>
      </c>
      <c r="D27" s="39" t="s">
        <v>2</v>
      </c>
      <c r="E27" s="39" t="s">
        <v>3</v>
      </c>
      <c r="F27" s="39">
        <v>98224</v>
      </c>
      <c r="G27" s="39">
        <v>1100</v>
      </c>
      <c r="H27" s="39">
        <f t="shared" si="12"/>
        <v>97124</v>
      </c>
      <c r="I27" s="39">
        <f t="shared" si="13"/>
        <v>17482.32</v>
      </c>
      <c r="J27" s="40">
        <f t="shared" si="14"/>
        <v>114.60632000000001</v>
      </c>
      <c r="K27" s="62">
        <f t="shared" si="15"/>
        <v>114720.92632000001</v>
      </c>
    </row>
    <row r="28" spans="1:11" s="4" customFormat="1" ht="15" customHeight="1">
      <c r="A28" s="61" t="s">
        <v>65</v>
      </c>
      <c r="B28" s="39" t="s">
        <v>0</v>
      </c>
      <c r="C28" s="39" t="s">
        <v>20</v>
      </c>
      <c r="D28" s="39" t="s">
        <v>21</v>
      </c>
      <c r="E28" s="39" t="s">
        <v>22</v>
      </c>
      <c r="F28" s="39">
        <v>97424</v>
      </c>
      <c r="G28" s="39">
        <v>1100</v>
      </c>
      <c r="H28" s="39">
        <f t="shared" si="12"/>
        <v>96324</v>
      </c>
      <c r="I28" s="39">
        <f t="shared" si="13"/>
        <v>17338.32</v>
      </c>
      <c r="J28" s="40">
        <f t="shared" si="14"/>
        <v>113.66232000000001</v>
      </c>
      <c r="K28" s="62">
        <f t="shared" si="15"/>
        <v>113775.98232000001</v>
      </c>
    </row>
    <row r="29" spans="1:11" s="4" customFormat="1">
      <c r="A29" s="61" t="s">
        <v>65</v>
      </c>
      <c r="B29" s="39" t="s">
        <v>0</v>
      </c>
      <c r="C29" s="39" t="s">
        <v>1</v>
      </c>
      <c r="D29" s="39" t="s">
        <v>4</v>
      </c>
      <c r="E29" s="39" t="s">
        <v>5</v>
      </c>
      <c r="F29" s="39">
        <v>97424</v>
      </c>
      <c r="G29" s="39">
        <v>1100</v>
      </c>
      <c r="H29" s="39">
        <f t="shared" si="12"/>
        <v>96324</v>
      </c>
      <c r="I29" s="39">
        <f t="shared" si="13"/>
        <v>17338.32</v>
      </c>
      <c r="J29" s="40">
        <f t="shared" si="14"/>
        <v>113.66232000000001</v>
      </c>
      <c r="K29" s="62">
        <f t="shared" si="15"/>
        <v>113775.98232000001</v>
      </c>
    </row>
    <row r="30" spans="1:11" s="4" customFormat="1" ht="12.75" customHeight="1">
      <c r="A30" s="61" t="s">
        <v>65</v>
      </c>
      <c r="B30" s="39" t="s">
        <v>0</v>
      </c>
      <c r="C30" s="39" t="s">
        <v>20</v>
      </c>
      <c r="D30" s="39" t="s">
        <v>23</v>
      </c>
      <c r="E30" s="39" t="s">
        <v>24</v>
      </c>
      <c r="F30" s="39">
        <v>96624</v>
      </c>
      <c r="G30" s="39">
        <v>1100</v>
      </c>
      <c r="H30" s="39">
        <f t="shared" si="12"/>
        <v>95524</v>
      </c>
      <c r="I30" s="39">
        <f t="shared" si="13"/>
        <v>17194.32</v>
      </c>
      <c r="J30" s="40">
        <f t="shared" si="14"/>
        <v>112.71832000000001</v>
      </c>
      <c r="K30" s="62">
        <f t="shared" si="15"/>
        <v>112831.03832000001</v>
      </c>
    </row>
    <row r="31" spans="1:11" s="76" customFormat="1">
      <c r="A31" s="72" t="s">
        <v>65</v>
      </c>
      <c r="B31" s="73" t="s">
        <v>6</v>
      </c>
      <c r="C31" s="73" t="s">
        <v>1</v>
      </c>
      <c r="D31" s="73" t="s">
        <v>7</v>
      </c>
      <c r="E31" s="73" t="s">
        <v>8</v>
      </c>
      <c r="F31" s="73">
        <v>96933</v>
      </c>
      <c r="G31" s="73">
        <v>1100</v>
      </c>
      <c r="H31" s="73">
        <f t="shared" si="12"/>
        <v>95833</v>
      </c>
      <c r="I31" s="73">
        <f t="shared" si="13"/>
        <v>17249.939999999999</v>
      </c>
      <c r="J31" s="74">
        <f t="shared" si="14"/>
        <v>113.08294000000001</v>
      </c>
      <c r="K31" s="75">
        <f t="shared" si="15"/>
        <v>113196.02294</v>
      </c>
    </row>
    <row r="32" spans="1:11" s="1" customFormat="1">
      <c r="A32" s="63" t="s">
        <v>65</v>
      </c>
      <c r="B32" s="38" t="s">
        <v>6</v>
      </c>
      <c r="C32" s="38" t="s">
        <v>20</v>
      </c>
      <c r="D32" s="38" t="s">
        <v>25</v>
      </c>
      <c r="E32" s="38" t="s">
        <v>26</v>
      </c>
      <c r="F32" s="38">
        <v>96133</v>
      </c>
      <c r="G32" s="38">
        <v>1100</v>
      </c>
      <c r="H32" s="38">
        <f t="shared" si="12"/>
        <v>95033</v>
      </c>
      <c r="I32" s="38">
        <f t="shared" si="13"/>
        <v>17105.939999999999</v>
      </c>
      <c r="J32" s="40">
        <f t="shared" si="14"/>
        <v>112.13894000000001</v>
      </c>
      <c r="K32" s="62">
        <f t="shared" si="15"/>
        <v>112251.07894000001</v>
      </c>
    </row>
    <row r="33" spans="1:13" s="1" customFormat="1">
      <c r="A33" s="63" t="s">
        <v>65</v>
      </c>
      <c r="B33" s="38" t="s">
        <v>6</v>
      </c>
      <c r="C33" s="38" t="s">
        <v>1</v>
      </c>
      <c r="D33" s="38" t="s">
        <v>9</v>
      </c>
      <c r="E33" s="38" t="s">
        <v>10</v>
      </c>
      <c r="F33" s="38">
        <v>99569</v>
      </c>
      <c r="G33" s="38">
        <v>1100</v>
      </c>
      <c r="H33" s="38">
        <f t="shared" si="12"/>
        <v>98469</v>
      </c>
      <c r="I33" s="38">
        <f t="shared" si="13"/>
        <v>17724.419999999998</v>
      </c>
      <c r="J33" s="40">
        <f t="shared" si="14"/>
        <v>116.19342</v>
      </c>
      <c r="K33" s="62">
        <f t="shared" si="15"/>
        <v>116309.61341999999</v>
      </c>
    </row>
    <row r="34" spans="1:13" s="7" customFormat="1">
      <c r="A34" s="63" t="s">
        <v>65</v>
      </c>
      <c r="B34" s="38" t="s">
        <v>6</v>
      </c>
      <c r="C34" s="38" t="s">
        <v>84</v>
      </c>
      <c r="D34" s="38" t="s">
        <v>83</v>
      </c>
      <c r="E34" s="38" t="s">
        <v>82</v>
      </c>
      <c r="F34" s="38">
        <v>98769</v>
      </c>
      <c r="G34" s="38">
        <v>1100</v>
      </c>
      <c r="H34" s="38">
        <f t="shared" si="12"/>
        <v>97669</v>
      </c>
      <c r="I34" s="38">
        <f t="shared" si="13"/>
        <v>17580.419999999998</v>
      </c>
      <c r="J34" s="40">
        <f t="shared" si="14"/>
        <v>115.24942</v>
      </c>
      <c r="K34" s="62">
        <f t="shared" si="15"/>
        <v>115364.66941999999</v>
      </c>
    </row>
    <row r="35" spans="1:13" s="82" customFormat="1">
      <c r="A35" s="78" t="s">
        <v>65</v>
      </c>
      <c r="B35" s="79" t="s">
        <v>11</v>
      </c>
      <c r="C35" s="79" t="s">
        <v>1</v>
      </c>
      <c r="D35" s="79" t="s">
        <v>12</v>
      </c>
      <c r="E35" s="79" t="s">
        <v>13</v>
      </c>
      <c r="F35" s="79">
        <v>99098</v>
      </c>
      <c r="G35" s="79">
        <v>1100</v>
      </c>
      <c r="H35" s="79">
        <f t="shared" si="12"/>
        <v>97998</v>
      </c>
      <c r="I35" s="79">
        <f t="shared" si="13"/>
        <v>17639.64</v>
      </c>
      <c r="J35" s="80">
        <f t="shared" si="14"/>
        <v>115.63764</v>
      </c>
      <c r="K35" s="81">
        <f t="shared" si="15"/>
        <v>115753.27764</v>
      </c>
      <c r="L35" s="82">
        <f>+H35+I35</f>
        <v>115637.64</v>
      </c>
      <c r="M35" s="82">
        <f>L35*13.525</f>
        <v>1563999.081</v>
      </c>
    </row>
    <row r="36" spans="1:13" s="1" customFormat="1">
      <c r="A36" s="63" t="s">
        <v>65</v>
      </c>
      <c r="B36" s="38" t="s">
        <v>11</v>
      </c>
      <c r="C36" s="38" t="s">
        <v>20</v>
      </c>
      <c r="D36" s="38" t="s">
        <v>27</v>
      </c>
      <c r="E36" s="38" t="s">
        <v>28</v>
      </c>
      <c r="F36" s="38">
        <v>98298</v>
      </c>
      <c r="G36" s="38">
        <v>1100</v>
      </c>
      <c r="H36" s="38">
        <f t="shared" si="12"/>
        <v>97198</v>
      </c>
      <c r="I36" s="38">
        <f t="shared" si="13"/>
        <v>17495.64</v>
      </c>
      <c r="J36" s="40">
        <f t="shared" si="14"/>
        <v>114.69364</v>
      </c>
      <c r="K36" s="62">
        <f t="shared" si="15"/>
        <v>114808.33364</v>
      </c>
      <c r="L36" s="1">
        <f>H35*13.525</f>
        <v>1325422.95</v>
      </c>
      <c r="M36" s="1">
        <v>-1325</v>
      </c>
    </row>
    <row r="37" spans="1:13" s="1" customFormat="1">
      <c r="A37" s="63" t="s">
        <v>65</v>
      </c>
      <c r="B37" s="38" t="s">
        <v>109</v>
      </c>
      <c r="C37" s="38" t="s">
        <v>1</v>
      </c>
      <c r="D37" s="38" t="s">
        <v>110</v>
      </c>
      <c r="E37" s="38" t="s">
        <v>111</v>
      </c>
      <c r="F37" s="38">
        <v>95624</v>
      </c>
      <c r="G37" s="38">
        <v>1100</v>
      </c>
      <c r="H37" s="38">
        <f t="shared" ref="H37" si="16">F37-G37</f>
        <v>94524</v>
      </c>
      <c r="I37" s="38">
        <f t="shared" ref="I37" si="17">H37*18%</f>
        <v>17014.32</v>
      </c>
      <c r="J37" s="40">
        <f t="shared" ref="J37" si="18">(H37+I37)*0.1%</f>
        <v>111.53832000000001</v>
      </c>
      <c r="K37" s="62">
        <f t="shared" ref="K37" si="19">+H37+I37+J37</f>
        <v>111649.85832000001</v>
      </c>
      <c r="M37" s="1">
        <f>SUM(M35:M36)</f>
        <v>1562674.081</v>
      </c>
    </row>
    <row r="38" spans="1:13" s="1" customFormat="1">
      <c r="A38" s="63" t="s">
        <v>65</v>
      </c>
      <c r="B38" s="38" t="s">
        <v>14</v>
      </c>
      <c r="C38" s="38" t="s">
        <v>1</v>
      </c>
      <c r="D38" s="38" t="s">
        <v>15</v>
      </c>
      <c r="E38" s="38" t="s">
        <v>16</v>
      </c>
      <c r="F38" s="38">
        <v>100967</v>
      </c>
      <c r="G38" s="38">
        <v>1100</v>
      </c>
      <c r="H38" s="38">
        <f t="shared" si="12"/>
        <v>99867</v>
      </c>
      <c r="I38" s="38">
        <f t="shared" si="13"/>
        <v>17976.059999999998</v>
      </c>
      <c r="J38" s="40">
        <f t="shared" si="14"/>
        <v>117.84305999999999</v>
      </c>
      <c r="K38" s="62">
        <f t="shared" si="15"/>
        <v>117960.90306</v>
      </c>
    </row>
    <row r="39" spans="1:13" s="1" customFormat="1">
      <c r="A39" s="63" t="s">
        <v>65</v>
      </c>
      <c r="B39" s="38" t="s">
        <v>14</v>
      </c>
      <c r="C39" s="38" t="s">
        <v>20</v>
      </c>
      <c r="D39" s="38" t="s">
        <v>31</v>
      </c>
      <c r="E39" s="38" t="s">
        <v>32</v>
      </c>
      <c r="F39" s="38">
        <v>100167</v>
      </c>
      <c r="G39" s="38">
        <v>1100</v>
      </c>
      <c r="H39" s="38">
        <f t="shared" si="12"/>
        <v>99067</v>
      </c>
      <c r="I39" s="38">
        <f t="shared" si="13"/>
        <v>17832.059999999998</v>
      </c>
      <c r="J39" s="40">
        <f t="shared" si="14"/>
        <v>116.89906000000001</v>
      </c>
      <c r="K39" s="62">
        <f t="shared" si="15"/>
        <v>117015.95905999999</v>
      </c>
    </row>
    <row r="40" spans="1:13" s="1" customFormat="1">
      <c r="A40" s="63" t="s">
        <v>65</v>
      </c>
      <c r="B40" s="38" t="s">
        <v>17</v>
      </c>
      <c r="C40" s="38" t="s">
        <v>1</v>
      </c>
      <c r="D40" s="38" t="s">
        <v>18</v>
      </c>
      <c r="E40" s="38" t="s">
        <v>19</v>
      </c>
      <c r="F40" s="38">
        <v>99802</v>
      </c>
      <c r="G40" s="38">
        <v>1100</v>
      </c>
      <c r="H40" s="38">
        <f t="shared" si="12"/>
        <v>98702</v>
      </c>
      <c r="I40" s="38">
        <f t="shared" si="13"/>
        <v>17766.36</v>
      </c>
      <c r="J40" s="40">
        <f t="shared" si="14"/>
        <v>116.46836</v>
      </c>
      <c r="K40" s="62">
        <f t="shared" si="15"/>
        <v>116584.82836</v>
      </c>
    </row>
    <row r="41" spans="1:13" s="1" customFormat="1">
      <c r="A41" s="63" t="s">
        <v>65</v>
      </c>
      <c r="B41" s="38" t="s">
        <v>17</v>
      </c>
      <c r="C41" s="38" t="s">
        <v>20</v>
      </c>
      <c r="D41" s="38" t="s">
        <v>29</v>
      </c>
      <c r="E41" s="38" t="s">
        <v>30</v>
      </c>
      <c r="F41" s="38">
        <v>99002</v>
      </c>
      <c r="G41" s="38">
        <v>1100</v>
      </c>
      <c r="H41" s="38">
        <f t="shared" si="12"/>
        <v>97902</v>
      </c>
      <c r="I41" s="38">
        <f t="shared" si="13"/>
        <v>17622.36</v>
      </c>
      <c r="J41" s="40">
        <f t="shared" si="14"/>
        <v>115.52436</v>
      </c>
      <c r="K41" s="62">
        <f t="shared" si="15"/>
        <v>115639.88436</v>
      </c>
    </row>
    <row r="42" spans="1:13" s="4" customFormat="1">
      <c r="A42" s="61" t="s">
        <v>65</v>
      </c>
      <c r="B42" s="39" t="s">
        <v>86</v>
      </c>
      <c r="C42" s="39" t="s">
        <v>74</v>
      </c>
      <c r="D42" s="39" t="s">
        <v>91</v>
      </c>
      <c r="E42" s="39" t="s">
        <v>77</v>
      </c>
      <c r="F42" s="39">
        <v>92033</v>
      </c>
      <c r="G42" s="39">
        <v>0</v>
      </c>
      <c r="H42" s="39">
        <f t="shared" si="12"/>
        <v>92033</v>
      </c>
      <c r="I42" s="39">
        <f t="shared" si="13"/>
        <v>16565.939999999999</v>
      </c>
      <c r="J42" s="40">
        <f t="shared" si="14"/>
        <v>108.59894</v>
      </c>
      <c r="K42" s="62">
        <f t="shared" si="15"/>
        <v>108707.53894</v>
      </c>
    </row>
    <row r="43" spans="1:13" s="1" customFormat="1">
      <c r="A43" s="63" t="s">
        <v>65</v>
      </c>
      <c r="B43" s="38" t="s">
        <v>87</v>
      </c>
      <c r="C43" s="38" t="s">
        <v>75</v>
      </c>
      <c r="D43" s="38" t="s">
        <v>92</v>
      </c>
      <c r="E43" s="38" t="s">
        <v>78</v>
      </c>
      <c r="F43" s="38">
        <v>91233</v>
      </c>
      <c r="G43" s="38">
        <v>0</v>
      </c>
      <c r="H43" s="38">
        <f t="shared" si="12"/>
        <v>91233</v>
      </c>
      <c r="I43" s="38">
        <f t="shared" si="13"/>
        <v>16421.939999999999</v>
      </c>
      <c r="J43" s="40">
        <f t="shared" si="14"/>
        <v>107.65494000000001</v>
      </c>
      <c r="K43" s="62">
        <f t="shared" si="15"/>
        <v>107762.59494</v>
      </c>
    </row>
    <row r="44" spans="1:13" s="1" customFormat="1">
      <c r="A44" s="63" t="s">
        <v>65</v>
      </c>
      <c r="B44" s="38" t="s">
        <v>88</v>
      </c>
      <c r="C44" s="38" t="s">
        <v>76</v>
      </c>
      <c r="D44" s="38" t="s">
        <v>93</v>
      </c>
      <c r="E44" s="38" t="s">
        <v>79</v>
      </c>
      <c r="F44" s="38">
        <v>92533</v>
      </c>
      <c r="G44" s="38">
        <v>0</v>
      </c>
      <c r="H44" s="38">
        <f t="shared" si="12"/>
        <v>92533</v>
      </c>
      <c r="I44" s="38">
        <f t="shared" si="13"/>
        <v>16655.939999999999</v>
      </c>
      <c r="J44" s="40">
        <f t="shared" si="14"/>
        <v>109.18894</v>
      </c>
      <c r="K44" s="62">
        <f t="shared" si="15"/>
        <v>109298.12894</v>
      </c>
    </row>
    <row r="45" spans="1:13" s="1" customFormat="1">
      <c r="A45" s="63" t="s">
        <v>65</v>
      </c>
      <c r="B45" s="38"/>
      <c r="C45" s="38" t="s">
        <v>80</v>
      </c>
      <c r="D45" s="38" t="s">
        <v>94</v>
      </c>
      <c r="E45" s="38" t="s">
        <v>81</v>
      </c>
      <c r="F45" s="38">
        <v>92533</v>
      </c>
      <c r="G45" s="38">
        <v>0</v>
      </c>
      <c r="H45" s="38">
        <f t="shared" si="12"/>
        <v>92533</v>
      </c>
      <c r="I45" s="38">
        <f t="shared" si="13"/>
        <v>16655.939999999999</v>
      </c>
      <c r="J45" s="40">
        <f t="shared" si="14"/>
        <v>109.18894</v>
      </c>
      <c r="K45" s="62">
        <f t="shared" si="15"/>
        <v>109298.12894</v>
      </c>
    </row>
    <row r="46" spans="1:13" s="4" customFormat="1" ht="15" customHeight="1">
      <c r="A46" s="61" t="s">
        <v>112</v>
      </c>
      <c r="B46" s="39" t="s">
        <v>0</v>
      </c>
      <c r="C46" s="39" t="s">
        <v>1</v>
      </c>
      <c r="D46" s="39" t="s">
        <v>2</v>
      </c>
      <c r="E46" s="39" t="s">
        <v>3</v>
      </c>
      <c r="F46" s="39">
        <v>98249</v>
      </c>
      <c r="G46" s="39">
        <v>1100</v>
      </c>
      <c r="H46" s="39">
        <f t="shared" ref="H46:H64" si="20">F46-G46</f>
        <v>97149</v>
      </c>
      <c r="I46" s="39">
        <f t="shared" ref="I46:I64" si="21">H46*18%</f>
        <v>17486.82</v>
      </c>
      <c r="J46" s="40">
        <f t="shared" ref="J46:J64" si="22">(H46+I46)*0.1%</f>
        <v>114.63582000000001</v>
      </c>
      <c r="K46" s="62">
        <f t="shared" ref="K46:K64" si="23">+H46+I46+J46</f>
        <v>114750.45582</v>
      </c>
    </row>
    <row r="47" spans="1:13" s="4" customFormat="1" ht="15" customHeight="1">
      <c r="A47" s="61" t="s">
        <v>112</v>
      </c>
      <c r="B47" s="39" t="s">
        <v>0</v>
      </c>
      <c r="C47" s="39" t="s">
        <v>20</v>
      </c>
      <c r="D47" s="39" t="s">
        <v>21</v>
      </c>
      <c r="E47" s="39" t="s">
        <v>22</v>
      </c>
      <c r="F47" s="39">
        <v>97449</v>
      </c>
      <c r="G47" s="39">
        <v>1100</v>
      </c>
      <c r="H47" s="39">
        <f t="shared" si="20"/>
        <v>96349</v>
      </c>
      <c r="I47" s="39">
        <f t="shared" si="21"/>
        <v>17342.82</v>
      </c>
      <c r="J47" s="40">
        <f t="shared" si="22"/>
        <v>113.69182000000001</v>
      </c>
      <c r="K47" s="62">
        <f t="shared" si="23"/>
        <v>113805.51182000001</v>
      </c>
    </row>
    <row r="48" spans="1:13" s="4" customFormat="1">
      <c r="A48" s="61" t="s">
        <v>112</v>
      </c>
      <c r="B48" s="39" t="s">
        <v>0</v>
      </c>
      <c r="C48" s="39" t="s">
        <v>1</v>
      </c>
      <c r="D48" s="39" t="s">
        <v>4</v>
      </c>
      <c r="E48" s="39" t="s">
        <v>5</v>
      </c>
      <c r="F48" s="39">
        <v>97449</v>
      </c>
      <c r="G48" s="39">
        <v>1100</v>
      </c>
      <c r="H48" s="39">
        <f t="shared" si="20"/>
        <v>96349</v>
      </c>
      <c r="I48" s="39">
        <f t="shared" si="21"/>
        <v>17342.82</v>
      </c>
      <c r="J48" s="40">
        <f t="shared" si="22"/>
        <v>113.69182000000001</v>
      </c>
      <c r="K48" s="62">
        <f t="shared" si="23"/>
        <v>113805.51182000001</v>
      </c>
    </row>
    <row r="49" spans="1:11" s="4" customFormat="1" ht="12.75" customHeight="1">
      <c r="A49" s="61" t="s">
        <v>112</v>
      </c>
      <c r="B49" s="39" t="s">
        <v>0</v>
      </c>
      <c r="C49" s="39" t="s">
        <v>20</v>
      </c>
      <c r="D49" s="39" t="s">
        <v>23</v>
      </c>
      <c r="E49" s="39" t="s">
        <v>24</v>
      </c>
      <c r="F49" s="39">
        <v>96649</v>
      </c>
      <c r="G49" s="39">
        <v>1100</v>
      </c>
      <c r="H49" s="39">
        <f t="shared" si="20"/>
        <v>95549</v>
      </c>
      <c r="I49" s="39">
        <f t="shared" si="21"/>
        <v>17198.82</v>
      </c>
      <c r="J49" s="40">
        <f t="shared" si="22"/>
        <v>112.74782</v>
      </c>
      <c r="K49" s="62">
        <f t="shared" si="23"/>
        <v>112860.56782000001</v>
      </c>
    </row>
    <row r="50" spans="1:11" s="1" customFormat="1">
      <c r="A50" s="61" t="s">
        <v>112</v>
      </c>
      <c r="B50" s="38" t="s">
        <v>6</v>
      </c>
      <c r="C50" s="38" t="s">
        <v>1</v>
      </c>
      <c r="D50" s="38" t="s">
        <v>7</v>
      </c>
      <c r="E50" s="38" t="s">
        <v>8</v>
      </c>
      <c r="F50" s="38">
        <v>97059</v>
      </c>
      <c r="G50" s="38">
        <v>1100</v>
      </c>
      <c r="H50" s="38">
        <f t="shared" si="20"/>
        <v>95959</v>
      </c>
      <c r="I50" s="38">
        <f t="shared" si="21"/>
        <v>17272.62</v>
      </c>
      <c r="J50" s="40">
        <f t="shared" si="22"/>
        <v>113.23161999999999</v>
      </c>
      <c r="K50" s="62">
        <f t="shared" si="23"/>
        <v>113344.85162</v>
      </c>
    </row>
    <row r="51" spans="1:11" s="1" customFormat="1">
      <c r="A51" s="61" t="s">
        <v>112</v>
      </c>
      <c r="B51" s="38" t="s">
        <v>6</v>
      </c>
      <c r="C51" s="38" t="s">
        <v>20</v>
      </c>
      <c r="D51" s="38" t="s">
        <v>25</v>
      </c>
      <c r="E51" s="38" t="s">
        <v>26</v>
      </c>
      <c r="F51" s="38">
        <v>96259</v>
      </c>
      <c r="G51" s="38">
        <v>1100</v>
      </c>
      <c r="H51" s="38">
        <f t="shared" si="20"/>
        <v>95159</v>
      </c>
      <c r="I51" s="38">
        <f t="shared" si="21"/>
        <v>17128.62</v>
      </c>
      <c r="J51" s="40">
        <f t="shared" si="22"/>
        <v>112.28762</v>
      </c>
      <c r="K51" s="62">
        <f t="shared" si="23"/>
        <v>112399.90762</v>
      </c>
    </row>
    <row r="52" spans="1:11" s="1" customFormat="1">
      <c r="A52" s="61" t="s">
        <v>112</v>
      </c>
      <c r="B52" s="38" t="s">
        <v>6</v>
      </c>
      <c r="C52" s="38" t="s">
        <v>1</v>
      </c>
      <c r="D52" s="38" t="s">
        <v>9</v>
      </c>
      <c r="E52" s="38" t="s">
        <v>10</v>
      </c>
      <c r="F52" s="38">
        <v>99569</v>
      </c>
      <c r="G52" s="38">
        <v>1100</v>
      </c>
      <c r="H52" s="38">
        <f t="shared" si="20"/>
        <v>98469</v>
      </c>
      <c r="I52" s="38">
        <f t="shared" si="21"/>
        <v>17724.419999999998</v>
      </c>
      <c r="J52" s="40">
        <f t="shared" si="22"/>
        <v>116.19342</v>
      </c>
      <c r="K52" s="62">
        <f t="shared" si="23"/>
        <v>116309.61341999999</v>
      </c>
    </row>
    <row r="53" spans="1:11" s="7" customFormat="1">
      <c r="A53" s="61" t="s">
        <v>112</v>
      </c>
      <c r="B53" s="38" t="s">
        <v>6</v>
      </c>
      <c r="C53" s="38" t="s">
        <v>84</v>
      </c>
      <c r="D53" s="38" t="s">
        <v>83</v>
      </c>
      <c r="E53" s="38" t="s">
        <v>82</v>
      </c>
      <c r="F53" s="38">
        <v>98769</v>
      </c>
      <c r="G53" s="38">
        <v>1100</v>
      </c>
      <c r="H53" s="38">
        <f t="shared" si="20"/>
        <v>97669</v>
      </c>
      <c r="I53" s="38">
        <f t="shared" si="21"/>
        <v>17580.419999999998</v>
      </c>
      <c r="J53" s="40">
        <f t="shared" si="22"/>
        <v>115.24942</v>
      </c>
      <c r="K53" s="62">
        <f t="shared" si="23"/>
        <v>115364.66941999999</v>
      </c>
    </row>
    <row r="54" spans="1:11" s="1" customFormat="1">
      <c r="A54" s="61" t="s">
        <v>112</v>
      </c>
      <c r="B54" s="38" t="s">
        <v>11</v>
      </c>
      <c r="C54" s="38" t="s">
        <v>1</v>
      </c>
      <c r="D54" s="38" t="s">
        <v>12</v>
      </c>
      <c r="E54" s="38" t="s">
        <v>13</v>
      </c>
      <c r="F54" s="38">
        <v>99105</v>
      </c>
      <c r="G54" s="38">
        <v>1100</v>
      </c>
      <c r="H54" s="38">
        <f t="shared" si="20"/>
        <v>98005</v>
      </c>
      <c r="I54" s="38">
        <f t="shared" si="21"/>
        <v>17640.899999999998</v>
      </c>
      <c r="J54" s="40">
        <f t="shared" si="22"/>
        <v>115.6459</v>
      </c>
      <c r="K54" s="62">
        <f t="shared" si="23"/>
        <v>115761.5459</v>
      </c>
    </row>
    <row r="55" spans="1:11" s="1" customFormat="1">
      <c r="A55" s="61" t="s">
        <v>112</v>
      </c>
      <c r="B55" s="38" t="s">
        <v>11</v>
      </c>
      <c r="C55" s="38" t="s">
        <v>20</v>
      </c>
      <c r="D55" s="38" t="s">
        <v>27</v>
      </c>
      <c r="E55" s="38" t="s">
        <v>28</v>
      </c>
      <c r="F55" s="38">
        <v>98305</v>
      </c>
      <c r="G55" s="38">
        <v>1100</v>
      </c>
      <c r="H55" s="38">
        <f t="shared" si="20"/>
        <v>97205</v>
      </c>
      <c r="I55" s="38">
        <f t="shared" si="21"/>
        <v>17496.899999999998</v>
      </c>
      <c r="J55" s="40">
        <f t="shared" si="22"/>
        <v>114.70189999999999</v>
      </c>
      <c r="K55" s="62">
        <f t="shared" si="23"/>
        <v>114816.60189999999</v>
      </c>
    </row>
    <row r="56" spans="1:11" s="1" customFormat="1">
      <c r="A56" s="61" t="s">
        <v>112</v>
      </c>
      <c r="B56" s="38" t="s">
        <v>109</v>
      </c>
      <c r="C56" s="38" t="s">
        <v>1</v>
      </c>
      <c r="D56" s="38" t="s">
        <v>110</v>
      </c>
      <c r="E56" s="38" t="s">
        <v>111</v>
      </c>
      <c r="F56" s="38">
        <v>95649</v>
      </c>
      <c r="G56" s="38">
        <v>1100</v>
      </c>
      <c r="H56" s="38">
        <f t="shared" si="20"/>
        <v>94549</v>
      </c>
      <c r="I56" s="38">
        <f t="shared" si="21"/>
        <v>17018.82</v>
      </c>
      <c r="J56" s="40">
        <f t="shared" si="22"/>
        <v>111.56782000000001</v>
      </c>
      <c r="K56" s="62">
        <f t="shared" si="23"/>
        <v>111679.38782</v>
      </c>
    </row>
    <row r="57" spans="1:11" s="1" customFormat="1">
      <c r="A57" s="61" t="s">
        <v>112</v>
      </c>
      <c r="B57" s="38" t="s">
        <v>14</v>
      </c>
      <c r="C57" s="38" t="s">
        <v>1</v>
      </c>
      <c r="D57" s="38" t="s">
        <v>15</v>
      </c>
      <c r="E57" s="38" t="s">
        <v>16</v>
      </c>
      <c r="F57" s="38">
        <v>100963</v>
      </c>
      <c r="G57" s="38">
        <v>1100</v>
      </c>
      <c r="H57" s="38">
        <f t="shared" si="20"/>
        <v>99863</v>
      </c>
      <c r="I57" s="38">
        <f t="shared" si="21"/>
        <v>17975.34</v>
      </c>
      <c r="J57" s="40">
        <f t="shared" si="22"/>
        <v>117.83834</v>
      </c>
      <c r="K57" s="62">
        <f t="shared" si="23"/>
        <v>117956.17834</v>
      </c>
    </row>
    <row r="58" spans="1:11" s="1" customFormat="1">
      <c r="A58" s="61" t="s">
        <v>112</v>
      </c>
      <c r="B58" s="38" t="s">
        <v>14</v>
      </c>
      <c r="C58" s="38" t="s">
        <v>20</v>
      </c>
      <c r="D58" s="38" t="s">
        <v>31</v>
      </c>
      <c r="E58" s="38" t="s">
        <v>32</v>
      </c>
      <c r="F58" s="38">
        <v>100163</v>
      </c>
      <c r="G58" s="38">
        <v>1100</v>
      </c>
      <c r="H58" s="38">
        <f t="shared" si="20"/>
        <v>99063</v>
      </c>
      <c r="I58" s="38">
        <f t="shared" si="21"/>
        <v>17831.34</v>
      </c>
      <c r="J58" s="40">
        <f t="shared" si="22"/>
        <v>116.89434</v>
      </c>
      <c r="K58" s="62">
        <f t="shared" si="23"/>
        <v>117011.23434</v>
      </c>
    </row>
    <row r="59" spans="1:11" s="1" customFormat="1">
      <c r="A59" s="61" t="s">
        <v>112</v>
      </c>
      <c r="B59" s="38" t="s">
        <v>17</v>
      </c>
      <c r="C59" s="38" t="s">
        <v>1</v>
      </c>
      <c r="D59" s="38" t="s">
        <v>18</v>
      </c>
      <c r="E59" s="38" t="s">
        <v>19</v>
      </c>
      <c r="F59" s="38">
        <v>99802</v>
      </c>
      <c r="G59" s="38">
        <v>1100</v>
      </c>
      <c r="H59" s="38">
        <f t="shared" si="20"/>
        <v>98702</v>
      </c>
      <c r="I59" s="38">
        <f t="shared" si="21"/>
        <v>17766.36</v>
      </c>
      <c r="J59" s="40">
        <f t="shared" si="22"/>
        <v>116.46836</v>
      </c>
      <c r="K59" s="62">
        <f t="shared" si="23"/>
        <v>116584.82836</v>
      </c>
    </row>
    <row r="60" spans="1:11" s="1" customFormat="1">
      <c r="A60" s="61" t="s">
        <v>112</v>
      </c>
      <c r="B60" s="38" t="s">
        <v>17</v>
      </c>
      <c r="C60" s="38" t="s">
        <v>20</v>
      </c>
      <c r="D60" s="38" t="s">
        <v>29</v>
      </c>
      <c r="E60" s="38" t="s">
        <v>30</v>
      </c>
      <c r="F60" s="38">
        <v>99002</v>
      </c>
      <c r="G60" s="38">
        <v>1100</v>
      </c>
      <c r="H60" s="38">
        <f t="shared" si="20"/>
        <v>97902</v>
      </c>
      <c r="I60" s="38">
        <f t="shared" si="21"/>
        <v>17622.36</v>
      </c>
      <c r="J60" s="40">
        <f t="shared" si="22"/>
        <v>115.52436</v>
      </c>
      <c r="K60" s="62">
        <f t="shared" si="23"/>
        <v>115639.88436</v>
      </c>
    </row>
    <row r="61" spans="1:11" s="4" customFormat="1">
      <c r="A61" s="61" t="s">
        <v>112</v>
      </c>
      <c r="B61" s="39" t="s">
        <v>86</v>
      </c>
      <c r="C61" s="39" t="s">
        <v>74</v>
      </c>
      <c r="D61" s="39" t="s">
        <v>91</v>
      </c>
      <c r="E61" s="39" t="s">
        <v>77</v>
      </c>
      <c r="F61" s="39">
        <v>92159</v>
      </c>
      <c r="G61" s="39">
        <v>0</v>
      </c>
      <c r="H61" s="39">
        <f t="shared" si="20"/>
        <v>92159</v>
      </c>
      <c r="I61" s="39">
        <f t="shared" si="21"/>
        <v>16588.62</v>
      </c>
      <c r="J61" s="40">
        <f t="shared" si="22"/>
        <v>108.74762</v>
      </c>
      <c r="K61" s="62">
        <f t="shared" si="23"/>
        <v>108856.36761999999</v>
      </c>
    </row>
    <row r="62" spans="1:11" s="1" customFormat="1">
      <c r="A62" s="61" t="s">
        <v>112</v>
      </c>
      <c r="B62" s="38" t="s">
        <v>87</v>
      </c>
      <c r="C62" s="38" t="s">
        <v>75</v>
      </c>
      <c r="D62" s="38" t="s">
        <v>92</v>
      </c>
      <c r="E62" s="38" t="s">
        <v>78</v>
      </c>
      <c r="F62" s="38">
        <v>91359</v>
      </c>
      <c r="G62" s="38">
        <v>0</v>
      </c>
      <c r="H62" s="38">
        <f t="shared" si="20"/>
        <v>91359</v>
      </c>
      <c r="I62" s="38">
        <f t="shared" si="21"/>
        <v>16444.62</v>
      </c>
      <c r="J62" s="40">
        <f t="shared" si="22"/>
        <v>107.80362</v>
      </c>
      <c r="K62" s="62">
        <f t="shared" si="23"/>
        <v>107911.42362</v>
      </c>
    </row>
    <row r="63" spans="1:11" s="1" customFormat="1">
      <c r="A63" s="61" t="s">
        <v>112</v>
      </c>
      <c r="B63" s="38" t="s">
        <v>88</v>
      </c>
      <c r="C63" s="38" t="s">
        <v>76</v>
      </c>
      <c r="D63" s="38" t="s">
        <v>93</v>
      </c>
      <c r="E63" s="38" t="s">
        <v>79</v>
      </c>
      <c r="F63" s="38">
        <v>92659</v>
      </c>
      <c r="G63" s="38">
        <v>0</v>
      </c>
      <c r="H63" s="38">
        <f t="shared" si="20"/>
        <v>92659</v>
      </c>
      <c r="I63" s="38">
        <f t="shared" si="21"/>
        <v>16678.62</v>
      </c>
      <c r="J63" s="40">
        <f t="shared" si="22"/>
        <v>109.33762</v>
      </c>
      <c r="K63" s="62">
        <f t="shared" si="23"/>
        <v>109446.95762</v>
      </c>
    </row>
    <row r="64" spans="1:11" s="1" customFormat="1">
      <c r="A64" s="61" t="s">
        <v>112</v>
      </c>
      <c r="B64" s="38"/>
      <c r="C64" s="38" t="s">
        <v>80</v>
      </c>
      <c r="D64" s="38" t="s">
        <v>94</v>
      </c>
      <c r="E64" s="38" t="s">
        <v>81</v>
      </c>
      <c r="F64" s="38">
        <v>92659</v>
      </c>
      <c r="G64" s="38">
        <v>0</v>
      </c>
      <c r="H64" s="38">
        <f t="shared" si="20"/>
        <v>92659</v>
      </c>
      <c r="I64" s="38">
        <f t="shared" si="21"/>
        <v>16678.62</v>
      </c>
      <c r="J64" s="40">
        <f t="shared" si="22"/>
        <v>109.33762</v>
      </c>
      <c r="K64" s="62">
        <f t="shared" si="23"/>
        <v>109446.95762</v>
      </c>
    </row>
    <row r="65" spans="1:11" s="4" customFormat="1" ht="15" customHeight="1">
      <c r="A65" s="61" t="s">
        <v>85</v>
      </c>
      <c r="B65" s="39" t="s">
        <v>0</v>
      </c>
      <c r="C65" s="39" t="s">
        <v>1</v>
      </c>
      <c r="D65" s="39" t="s">
        <v>2</v>
      </c>
      <c r="E65" s="39" t="s">
        <v>3</v>
      </c>
      <c r="F65" s="39">
        <v>98943</v>
      </c>
      <c r="G65" s="39">
        <v>1100</v>
      </c>
      <c r="H65" s="39">
        <f t="shared" si="0"/>
        <v>97843</v>
      </c>
      <c r="I65" s="39">
        <f t="shared" si="1"/>
        <v>17611.739999999998</v>
      </c>
      <c r="J65" s="40">
        <f t="shared" si="2"/>
        <v>115.45473999999999</v>
      </c>
      <c r="K65" s="62">
        <f t="shared" si="3"/>
        <v>115570.19473999999</v>
      </c>
    </row>
    <row r="66" spans="1:11" s="4" customFormat="1" ht="15" customHeight="1">
      <c r="A66" s="61" t="s">
        <v>85</v>
      </c>
      <c r="B66" s="39" t="s">
        <v>0</v>
      </c>
      <c r="C66" s="39" t="s">
        <v>20</v>
      </c>
      <c r="D66" s="39" t="s">
        <v>21</v>
      </c>
      <c r="E66" s="39" t="s">
        <v>22</v>
      </c>
      <c r="F66" s="39">
        <v>98143</v>
      </c>
      <c r="G66" s="39">
        <v>1100</v>
      </c>
      <c r="H66" s="39">
        <f t="shared" si="0"/>
        <v>97043</v>
      </c>
      <c r="I66" s="39">
        <f t="shared" si="1"/>
        <v>17467.739999999998</v>
      </c>
      <c r="J66" s="40">
        <f t="shared" si="2"/>
        <v>114.51074</v>
      </c>
      <c r="K66" s="62">
        <f t="shared" si="3"/>
        <v>114625.25073999999</v>
      </c>
    </row>
    <row r="67" spans="1:11" s="4" customFormat="1">
      <c r="A67" s="61" t="s">
        <v>85</v>
      </c>
      <c r="B67" s="39" t="s">
        <v>0</v>
      </c>
      <c r="C67" s="39" t="s">
        <v>1</v>
      </c>
      <c r="D67" s="39" t="s">
        <v>4</v>
      </c>
      <c r="E67" s="39" t="s">
        <v>5</v>
      </c>
      <c r="F67" s="39">
        <v>98143</v>
      </c>
      <c r="G67" s="39">
        <v>1100</v>
      </c>
      <c r="H67" s="39">
        <f t="shared" si="0"/>
        <v>97043</v>
      </c>
      <c r="I67" s="39">
        <f t="shared" si="1"/>
        <v>17467.739999999998</v>
      </c>
      <c r="J67" s="40">
        <f t="shared" si="2"/>
        <v>114.51074</v>
      </c>
      <c r="K67" s="62">
        <f t="shared" si="3"/>
        <v>114625.25073999999</v>
      </c>
    </row>
    <row r="68" spans="1:11" s="4" customFormat="1">
      <c r="A68" s="61" t="s">
        <v>85</v>
      </c>
      <c r="B68" s="39" t="s">
        <v>0</v>
      </c>
      <c r="C68" s="39" t="s">
        <v>20</v>
      </c>
      <c r="D68" s="39" t="s">
        <v>23</v>
      </c>
      <c r="E68" s="39" t="s">
        <v>24</v>
      </c>
      <c r="F68" s="39">
        <v>97343</v>
      </c>
      <c r="G68" s="39">
        <v>1100</v>
      </c>
      <c r="H68" s="39">
        <f t="shared" si="0"/>
        <v>96243</v>
      </c>
      <c r="I68" s="39">
        <f t="shared" si="1"/>
        <v>17323.739999999998</v>
      </c>
      <c r="J68" s="40">
        <f t="shared" si="2"/>
        <v>113.56674</v>
      </c>
      <c r="K68" s="62">
        <f t="shared" si="3"/>
        <v>113680.30673999999</v>
      </c>
    </row>
    <row r="69" spans="1:11" s="1" customFormat="1">
      <c r="A69" s="63" t="s">
        <v>85</v>
      </c>
      <c r="B69" s="38" t="s">
        <v>6</v>
      </c>
      <c r="C69" s="38" t="s">
        <v>1</v>
      </c>
      <c r="D69" s="38" t="s">
        <v>7</v>
      </c>
      <c r="E69" s="38" t="s">
        <v>8</v>
      </c>
      <c r="F69" s="38">
        <v>97716</v>
      </c>
      <c r="G69" s="38">
        <v>1100</v>
      </c>
      <c r="H69" s="38">
        <f t="shared" si="0"/>
        <v>96616</v>
      </c>
      <c r="I69" s="38">
        <f t="shared" si="1"/>
        <v>17390.88</v>
      </c>
      <c r="J69" s="40">
        <f t="shared" si="2"/>
        <v>114.00688000000001</v>
      </c>
      <c r="K69" s="62">
        <f t="shared" si="3"/>
        <v>114120.88688000001</v>
      </c>
    </row>
    <row r="70" spans="1:11" s="1" customFormat="1">
      <c r="A70" s="63" t="s">
        <v>85</v>
      </c>
      <c r="B70" s="38" t="s">
        <v>6</v>
      </c>
      <c r="C70" s="38" t="s">
        <v>20</v>
      </c>
      <c r="D70" s="38" t="s">
        <v>25</v>
      </c>
      <c r="E70" s="38" t="s">
        <v>26</v>
      </c>
      <c r="F70" s="38">
        <v>96916</v>
      </c>
      <c r="G70" s="38">
        <v>1100</v>
      </c>
      <c r="H70" s="38">
        <f t="shared" si="0"/>
        <v>95816</v>
      </c>
      <c r="I70" s="38">
        <f t="shared" si="1"/>
        <v>17246.88</v>
      </c>
      <c r="J70" s="40">
        <f t="shared" si="2"/>
        <v>113.06288000000001</v>
      </c>
      <c r="K70" s="62">
        <f t="shared" si="3"/>
        <v>113175.94288</v>
      </c>
    </row>
    <row r="71" spans="1:11" s="1" customFormat="1">
      <c r="A71" s="63" t="s">
        <v>85</v>
      </c>
      <c r="B71" s="38" t="s">
        <v>6</v>
      </c>
      <c r="C71" s="38" t="s">
        <v>1</v>
      </c>
      <c r="D71" s="38" t="s">
        <v>9</v>
      </c>
      <c r="E71" s="38" t="s">
        <v>10</v>
      </c>
      <c r="F71" s="38">
        <v>100203</v>
      </c>
      <c r="G71" s="38">
        <v>1100</v>
      </c>
      <c r="H71" s="38">
        <f t="shared" si="0"/>
        <v>99103</v>
      </c>
      <c r="I71" s="38">
        <f t="shared" si="1"/>
        <v>17838.54</v>
      </c>
      <c r="J71" s="40">
        <f t="shared" si="2"/>
        <v>116.94154000000002</v>
      </c>
      <c r="K71" s="62">
        <f t="shared" si="3"/>
        <v>117058.48154000001</v>
      </c>
    </row>
    <row r="72" spans="1:11" s="7" customFormat="1">
      <c r="A72" s="63" t="s">
        <v>85</v>
      </c>
      <c r="B72" s="38" t="s">
        <v>6</v>
      </c>
      <c r="C72" s="38" t="s">
        <v>84</v>
      </c>
      <c r="D72" s="38" t="s">
        <v>83</v>
      </c>
      <c r="E72" s="38" t="s">
        <v>82</v>
      </c>
      <c r="F72" s="38">
        <v>99403</v>
      </c>
      <c r="G72" s="38">
        <v>1100</v>
      </c>
      <c r="H72" s="38">
        <f t="shared" ref="H72" si="24">F72-G72</f>
        <v>98303</v>
      </c>
      <c r="I72" s="38">
        <f t="shared" ref="I72" si="25">H72*18%</f>
        <v>17694.54</v>
      </c>
      <c r="J72" s="40">
        <f t="shared" ref="J72" si="26">(H72+I72)*0.1%</f>
        <v>115.99754000000001</v>
      </c>
      <c r="K72" s="62">
        <f t="shared" ref="K72" si="27">+H72+I72+J72</f>
        <v>116113.53754</v>
      </c>
    </row>
    <row r="73" spans="1:11" s="76" customFormat="1">
      <c r="A73" s="72" t="s">
        <v>85</v>
      </c>
      <c r="B73" s="73" t="s">
        <v>11</v>
      </c>
      <c r="C73" s="73" t="s">
        <v>1</v>
      </c>
      <c r="D73" s="73" t="s">
        <v>12</v>
      </c>
      <c r="E73" s="73" t="s">
        <v>13</v>
      </c>
      <c r="F73" s="73">
        <v>99729</v>
      </c>
      <c r="G73" s="73">
        <v>1100</v>
      </c>
      <c r="H73" s="73">
        <f t="shared" si="0"/>
        <v>98629</v>
      </c>
      <c r="I73" s="73">
        <f t="shared" si="1"/>
        <v>17753.219999999998</v>
      </c>
      <c r="J73" s="74">
        <f t="shared" si="2"/>
        <v>116.38222</v>
      </c>
      <c r="K73" s="75">
        <f t="shared" si="3"/>
        <v>116498.60222</v>
      </c>
    </row>
    <row r="74" spans="1:11" s="1" customFormat="1">
      <c r="A74" s="63" t="s">
        <v>85</v>
      </c>
      <c r="B74" s="38" t="s">
        <v>11</v>
      </c>
      <c r="C74" s="38" t="s">
        <v>20</v>
      </c>
      <c r="D74" s="38" t="s">
        <v>27</v>
      </c>
      <c r="E74" s="38" t="s">
        <v>28</v>
      </c>
      <c r="F74" s="38">
        <v>98929</v>
      </c>
      <c r="G74" s="38">
        <v>1100</v>
      </c>
      <c r="H74" s="38">
        <f t="shared" si="0"/>
        <v>97829</v>
      </c>
      <c r="I74" s="38">
        <f t="shared" si="1"/>
        <v>17609.22</v>
      </c>
      <c r="J74" s="40">
        <f t="shared" si="2"/>
        <v>115.43822</v>
      </c>
      <c r="K74" s="62">
        <f t="shared" si="3"/>
        <v>115553.65822</v>
      </c>
    </row>
    <row r="75" spans="1:11" s="1" customFormat="1">
      <c r="A75" s="63" t="s">
        <v>85</v>
      </c>
      <c r="B75" s="38" t="s">
        <v>109</v>
      </c>
      <c r="C75" s="38" t="s">
        <v>1</v>
      </c>
      <c r="D75" s="38" t="s">
        <v>110</v>
      </c>
      <c r="E75" s="38" t="s">
        <v>111</v>
      </c>
      <c r="F75" s="38">
        <v>96143</v>
      </c>
      <c r="G75" s="38">
        <v>1100</v>
      </c>
      <c r="H75" s="38">
        <f t="shared" ref="H75" si="28">F75-G75</f>
        <v>95043</v>
      </c>
      <c r="I75" s="38">
        <f t="shared" ref="I75" si="29">H75*18%</f>
        <v>17107.739999999998</v>
      </c>
      <c r="J75" s="40">
        <f t="shared" ref="J75" si="30">(H75+I75)*0.1%</f>
        <v>112.15074</v>
      </c>
      <c r="K75" s="62">
        <f t="shared" ref="K75" si="31">+H75+I75+J75</f>
        <v>112262.89073999999</v>
      </c>
    </row>
    <row r="76" spans="1:11" s="1" customFormat="1">
      <c r="A76" s="63" t="s">
        <v>85</v>
      </c>
      <c r="B76" s="38" t="s">
        <v>14</v>
      </c>
      <c r="C76" s="38" t="s">
        <v>1</v>
      </c>
      <c r="D76" s="38" t="s">
        <v>15</v>
      </c>
      <c r="E76" s="38" t="s">
        <v>16</v>
      </c>
      <c r="F76" s="38">
        <v>101644</v>
      </c>
      <c r="G76" s="38">
        <v>1100</v>
      </c>
      <c r="H76" s="38">
        <f t="shared" si="0"/>
        <v>100544</v>
      </c>
      <c r="I76" s="38">
        <f t="shared" si="1"/>
        <v>18097.919999999998</v>
      </c>
      <c r="J76" s="40">
        <f t="shared" si="2"/>
        <v>118.64192</v>
      </c>
      <c r="K76" s="62">
        <f t="shared" si="3"/>
        <v>118760.56191999999</v>
      </c>
    </row>
    <row r="77" spans="1:11" s="1" customFormat="1">
      <c r="A77" s="63" t="s">
        <v>85</v>
      </c>
      <c r="B77" s="38" t="s">
        <v>14</v>
      </c>
      <c r="C77" s="38" t="s">
        <v>20</v>
      </c>
      <c r="D77" s="38" t="s">
        <v>31</v>
      </c>
      <c r="E77" s="38" t="s">
        <v>32</v>
      </c>
      <c r="F77" s="38">
        <v>100844</v>
      </c>
      <c r="G77" s="38">
        <v>1100</v>
      </c>
      <c r="H77" s="38">
        <f t="shared" si="0"/>
        <v>99744</v>
      </c>
      <c r="I77" s="38">
        <f t="shared" si="1"/>
        <v>17953.919999999998</v>
      </c>
      <c r="J77" s="40">
        <f t="shared" si="2"/>
        <v>117.69792</v>
      </c>
      <c r="K77" s="62">
        <f t="shared" si="3"/>
        <v>117815.61792</v>
      </c>
    </row>
    <row r="78" spans="1:11" s="1" customFormat="1">
      <c r="A78" s="63" t="s">
        <v>85</v>
      </c>
      <c r="B78" s="38" t="s">
        <v>17</v>
      </c>
      <c r="C78" s="38" t="s">
        <v>1</v>
      </c>
      <c r="D78" s="38" t="s">
        <v>18</v>
      </c>
      <c r="E78" s="38" t="s">
        <v>19</v>
      </c>
      <c r="F78" s="38">
        <v>100351</v>
      </c>
      <c r="G78" s="38">
        <v>1100</v>
      </c>
      <c r="H78" s="38">
        <f t="shared" si="0"/>
        <v>99251</v>
      </c>
      <c r="I78" s="38">
        <f t="shared" si="1"/>
        <v>17865.18</v>
      </c>
      <c r="J78" s="40">
        <f t="shared" si="2"/>
        <v>117.11618</v>
      </c>
      <c r="K78" s="62">
        <f t="shared" si="3"/>
        <v>117233.29617999999</v>
      </c>
    </row>
    <row r="79" spans="1:11" s="1" customFormat="1">
      <c r="A79" s="63" t="s">
        <v>85</v>
      </c>
      <c r="B79" s="38" t="s">
        <v>17</v>
      </c>
      <c r="C79" s="38" t="s">
        <v>20</v>
      </c>
      <c r="D79" s="38" t="s">
        <v>29</v>
      </c>
      <c r="E79" s="38" t="s">
        <v>30</v>
      </c>
      <c r="F79" s="38">
        <v>99551</v>
      </c>
      <c r="G79" s="38">
        <v>1100</v>
      </c>
      <c r="H79" s="38">
        <f t="shared" si="0"/>
        <v>98451</v>
      </c>
      <c r="I79" s="38">
        <f t="shared" si="1"/>
        <v>17721.18</v>
      </c>
      <c r="J79" s="40">
        <f t="shared" si="2"/>
        <v>116.17218</v>
      </c>
      <c r="K79" s="62">
        <f t="shared" si="3"/>
        <v>116288.35217999999</v>
      </c>
    </row>
    <row r="80" spans="1:11" s="4" customFormat="1">
      <c r="A80" s="61" t="s">
        <v>85</v>
      </c>
      <c r="B80" s="39" t="s">
        <v>86</v>
      </c>
      <c r="C80" s="39" t="s">
        <v>74</v>
      </c>
      <c r="D80" s="39" t="s">
        <v>91</v>
      </c>
      <c r="E80" s="39" t="s">
        <v>77</v>
      </c>
      <c r="F80" s="39">
        <v>92816</v>
      </c>
      <c r="G80" s="39">
        <v>0</v>
      </c>
      <c r="H80" s="39">
        <f t="shared" ref="H80:H86" si="32">F80-G80</f>
        <v>92816</v>
      </c>
      <c r="I80" s="39">
        <f t="shared" ref="I80:I86" si="33">H80*18%</f>
        <v>16706.88</v>
      </c>
      <c r="J80" s="40">
        <f t="shared" ref="J80:J86" si="34">(H80+I80)*0.1%</f>
        <v>109.52288</v>
      </c>
      <c r="K80" s="62">
        <f t="shared" ref="K80:K86" si="35">+H80+I80+J80</f>
        <v>109632.40288000001</v>
      </c>
    </row>
    <row r="81" spans="1:13" s="1" customFormat="1">
      <c r="A81" s="63" t="s">
        <v>85</v>
      </c>
      <c r="B81" s="38" t="s">
        <v>87</v>
      </c>
      <c r="C81" s="38" t="s">
        <v>75</v>
      </c>
      <c r="D81" s="38" t="s">
        <v>92</v>
      </c>
      <c r="E81" s="38" t="s">
        <v>78</v>
      </c>
      <c r="F81" s="38">
        <v>92016</v>
      </c>
      <c r="G81" s="38">
        <v>0</v>
      </c>
      <c r="H81" s="38">
        <f t="shared" si="32"/>
        <v>92016</v>
      </c>
      <c r="I81" s="38">
        <f t="shared" si="33"/>
        <v>16562.88</v>
      </c>
      <c r="J81" s="40">
        <f t="shared" si="34"/>
        <v>108.57888000000001</v>
      </c>
      <c r="K81" s="62">
        <f t="shared" si="35"/>
        <v>108687.45888000001</v>
      </c>
    </row>
    <row r="82" spans="1:13" s="1" customFormat="1">
      <c r="A82" s="63" t="s">
        <v>85</v>
      </c>
      <c r="B82" s="38" t="s">
        <v>88</v>
      </c>
      <c r="C82" s="38" t="s">
        <v>76</v>
      </c>
      <c r="D82" s="38" t="s">
        <v>93</v>
      </c>
      <c r="E82" s="38" t="s">
        <v>79</v>
      </c>
      <c r="F82" s="38">
        <v>93316</v>
      </c>
      <c r="G82" s="38">
        <v>0</v>
      </c>
      <c r="H82" s="38">
        <f t="shared" si="32"/>
        <v>93316</v>
      </c>
      <c r="I82" s="38">
        <f t="shared" si="33"/>
        <v>16796.88</v>
      </c>
      <c r="J82" s="40">
        <f t="shared" si="34"/>
        <v>110.11288</v>
      </c>
      <c r="K82" s="62">
        <f t="shared" si="35"/>
        <v>110222.99288000001</v>
      </c>
    </row>
    <row r="83" spans="1:13" s="1" customFormat="1">
      <c r="A83" s="63" t="s">
        <v>85</v>
      </c>
      <c r="B83" s="38"/>
      <c r="C83" s="38" t="s">
        <v>80</v>
      </c>
      <c r="D83" s="38" t="s">
        <v>94</v>
      </c>
      <c r="E83" s="38" t="s">
        <v>81</v>
      </c>
      <c r="F83" s="38">
        <v>93316</v>
      </c>
      <c r="G83" s="38">
        <v>0</v>
      </c>
      <c r="H83" s="38">
        <f t="shared" si="32"/>
        <v>93316</v>
      </c>
      <c r="I83" s="38">
        <f t="shared" si="33"/>
        <v>16796.88</v>
      </c>
      <c r="J83" s="40">
        <f t="shared" si="34"/>
        <v>110.11288</v>
      </c>
      <c r="K83" s="62">
        <f t="shared" si="35"/>
        <v>110222.99288000001</v>
      </c>
    </row>
    <row r="84" spans="1:13" s="1" customFormat="1">
      <c r="A84" s="63" t="s">
        <v>113</v>
      </c>
      <c r="B84" s="38" t="s">
        <v>6</v>
      </c>
      <c r="C84" s="38" t="s">
        <v>1</v>
      </c>
      <c r="D84" s="38" t="s">
        <v>7</v>
      </c>
      <c r="E84" s="38" t="s">
        <v>8</v>
      </c>
      <c r="F84" s="38">
        <v>96916</v>
      </c>
      <c r="G84" s="38">
        <v>1100</v>
      </c>
      <c r="H84" s="38">
        <f t="shared" si="32"/>
        <v>95816</v>
      </c>
      <c r="I84" s="38">
        <f t="shared" si="33"/>
        <v>17246.88</v>
      </c>
      <c r="J84" s="40">
        <f t="shared" si="34"/>
        <v>113.06288000000001</v>
      </c>
      <c r="K84" s="62">
        <f t="shared" si="35"/>
        <v>113175.94288</v>
      </c>
      <c r="L84" s="77">
        <f>+H84+I84</f>
        <v>113062.88</v>
      </c>
      <c r="M84" s="1">
        <f>L84*15</f>
        <v>1695943.2000000002</v>
      </c>
    </row>
    <row r="85" spans="1:13" s="1" customFormat="1">
      <c r="A85" s="63" t="s">
        <v>113</v>
      </c>
      <c r="B85" s="38" t="s">
        <v>6</v>
      </c>
      <c r="C85" s="38" t="s">
        <v>20</v>
      </c>
      <c r="D85" s="38" t="s">
        <v>25</v>
      </c>
      <c r="E85" s="38" t="s">
        <v>26</v>
      </c>
      <c r="F85" s="38">
        <v>96116</v>
      </c>
      <c r="G85" s="38">
        <v>1100</v>
      </c>
      <c r="H85" s="38">
        <f t="shared" si="32"/>
        <v>95016</v>
      </c>
      <c r="I85" s="38">
        <f t="shared" si="33"/>
        <v>17102.88</v>
      </c>
      <c r="J85" s="40">
        <f t="shared" si="34"/>
        <v>112.11888</v>
      </c>
      <c r="K85" s="62">
        <f t="shared" si="35"/>
        <v>112230.99888</v>
      </c>
      <c r="L85" s="1">
        <f>H84*15</f>
        <v>1437240</v>
      </c>
      <c r="M85" s="1">
        <v>-1437</v>
      </c>
    </row>
    <row r="86" spans="1:13" s="1" customFormat="1" ht="15.75" thickBot="1">
      <c r="A86" s="64" t="s">
        <v>113</v>
      </c>
      <c r="B86" s="65" t="s">
        <v>14</v>
      </c>
      <c r="C86" s="65" t="s">
        <v>1</v>
      </c>
      <c r="D86" s="65" t="s">
        <v>15</v>
      </c>
      <c r="E86" s="18" t="s">
        <v>16</v>
      </c>
      <c r="F86" s="18">
        <v>100869</v>
      </c>
      <c r="G86" s="65">
        <v>1100</v>
      </c>
      <c r="H86" s="65">
        <f t="shared" si="32"/>
        <v>99769</v>
      </c>
      <c r="I86" s="65">
        <f t="shared" si="33"/>
        <v>17958.419999999998</v>
      </c>
      <c r="J86" s="66">
        <f t="shared" si="34"/>
        <v>117.72742</v>
      </c>
      <c r="K86" s="67">
        <f t="shared" si="35"/>
        <v>117845.14741999999</v>
      </c>
      <c r="M86" s="1">
        <f>SUM(M84:M85)</f>
        <v>1694506.2000000002</v>
      </c>
    </row>
    <row r="87" spans="1:13" s="1" customFormat="1">
      <c r="A87" s="44"/>
      <c r="B87" s="45"/>
      <c r="C87" s="45"/>
      <c r="D87" s="46"/>
      <c r="E87" s="47"/>
      <c r="F87" s="47"/>
      <c r="G87" s="47"/>
      <c r="H87" s="47"/>
      <c r="I87" s="47"/>
      <c r="J87" s="48"/>
      <c r="K87" s="49"/>
    </row>
    <row r="88" spans="1:13" s="1" customFormat="1">
      <c r="A88" s="50"/>
      <c r="B88" s="41"/>
      <c r="C88" s="41"/>
      <c r="D88" s="42"/>
      <c r="J88" s="43"/>
      <c r="K88" s="51"/>
    </row>
    <row r="89" spans="1:13" s="1" customFormat="1" ht="15.75" thickBot="1">
      <c r="A89" s="90" t="s">
        <v>34</v>
      </c>
      <c r="B89" s="91"/>
      <c r="C89" s="91"/>
      <c r="D89" s="92"/>
      <c r="E89" s="22"/>
      <c r="F89" s="22"/>
      <c r="G89" s="22"/>
      <c r="H89" s="22"/>
      <c r="I89" s="22"/>
      <c r="K89" s="6"/>
    </row>
    <row r="90" spans="1:13" s="1" customFormat="1" ht="60.75" thickBot="1">
      <c r="A90" s="9" t="s">
        <v>35</v>
      </c>
      <c r="B90" s="27" t="s">
        <v>66</v>
      </c>
      <c r="C90" s="9" t="s">
        <v>67</v>
      </c>
      <c r="D90" s="22"/>
      <c r="E90" s="95" t="s">
        <v>95</v>
      </c>
      <c r="F90" s="96"/>
      <c r="G90" s="22"/>
      <c r="H90" s="22"/>
      <c r="I90" s="22"/>
      <c r="K90" s="6"/>
    </row>
    <row r="91" spans="1:13" s="1" customFormat="1">
      <c r="A91" s="31" t="s">
        <v>36</v>
      </c>
      <c r="B91" s="32" t="s">
        <v>96</v>
      </c>
      <c r="C91" s="31">
        <v>200</v>
      </c>
      <c r="D91" s="22"/>
      <c r="E91" s="23" t="s">
        <v>72</v>
      </c>
      <c r="F91" s="24">
        <v>1100</v>
      </c>
      <c r="G91" s="22"/>
      <c r="H91" s="22"/>
      <c r="I91" s="22"/>
      <c r="K91" s="6"/>
    </row>
    <row r="92" spans="1:13" s="1" customFormat="1" ht="15.75" thickBot="1">
      <c r="A92" s="26" t="s">
        <v>37</v>
      </c>
      <c r="B92" s="28" t="s">
        <v>97</v>
      </c>
      <c r="C92" s="29">
        <v>450</v>
      </c>
      <c r="D92" s="22"/>
      <c r="E92" s="34" t="s">
        <v>73</v>
      </c>
      <c r="F92" s="35">
        <v>500</v>
      </c>
      <c r="G92" s="22"/>
      <c r="H92" s="22"/>
      <c r="I92" s="22"/>
      <c r="K92" s="6"/>
    </row>
    <row r="93" spans="1:13" s="1" customFormat="1" ht="15.75" thickBot="1">
      <c r="A93" s="26" t="s">
        <v>38</v>
      </c>
      <c r="B93" s="28" t="s">
        <v>98</v>
      </c>
      <c r="C93" s="29">
        <v>500</v>
      </c>
      <c r="D93" s="22"/>
      <c r="E93" s="36" t="s">
        <v>108</v>
      </c>
      <c r="F93" s="37">
        <v>1600</v>
      </c>
      <c r="G93" s="22"/>
      <c r="H93" s="22"/>
      <c r="I93" s="22"/>
      <c r="K93" s="6"/>
    </row>
    <row r="94" spans="1:13" s="1" customFormat="1">
      <c r="A94" s="26" t="s">
        <v>39</v>
      </c>
      <c r="B94" s="28" t="s">
        <v>99</v>
      </c>
      <c r="C94" s="29">
        <v>550</v>
      </c>
      <c r="D94" s="22"/>
      <c r="E94" s="22"/>
      <c r="F94" s="22"/>
      <c r="G94" s="22"/>
      <c r="H94" s="22"/>
      <c r="I94" s="22"/>
      <c r="K94" s="6"/>
    </row>
    <row r="95" spans="1:13" s="1" customFormat="1">
      <c r="A95" s="26" t="s">
        <v>40</v>
      </c>
      <c r="B95" s="28" t="s">
        <v>100</v>
      </c>
      <c r="C95" s="29">
        <v>650</v>
      </c>
      <c r="D95" s="22"/>
      <c r="E95" s="22"/>
      <c r="F95" s="22"/>
      <c r="G95" s="22"/>
      <c r="H95" s="22"/>
      <c r="I95" s="22"/>
      <c r="K95" s="6"/>
    </row>
    <row r="96" spans="1:13" s="1" customFormat="1">
      <c r="A96" s="26" t="s">
        <v>42</v>
      </c>
      <c r="B96" s="28" t="s">
        <v>101</v>
      </c>
      <c r="C96" s="29">
        <v>750</v>
      </c>
      <c r="D96" s="22"/>
      <c r="E96" s="22"/>
      <c r="F96" s="22"/>
      <c r="G96" s="22" t="s">
        <v>41</v>
      </c>
      <c r="H96" s="22"/>
      <c r="I96" s="22"/>
      <c r="K96" s="6"/>
    </row>
    <row r="97" spans="1:11" s="1" customFormat="1">
      <c r="A97" s="26" t="s">
        <v>43</v>
      </c>
      <c r="B97" s="28" t="s">
        <v>102</v>
      </c>
      <c r="C97" s="29">
        <v>850</v>
      </c>
      <c r="D97" s="22"/>
      <c r="E97" s="22"/>
      <c r="F97" s="22"/>
      <c r="G97" s="22"/>
      <c r="H97" s="22"/>
      <c r="I97" s="22"/>
      <c r="K97" s="6"/>
    </row>
    <row r="98" spans="1:11" s="1" customFormat="1">
      <c r="A98" s="26" t="s">
        <v>44</v>
      </c>
      <c r="B98" s="28" t="s">
        <v>103</v>
      </c>
      <c r="C98" s="29">
        <v>950</v>
      </c>
      <c r="D98" s="22"/>
      <c r="E98" s="22"/>
      <c r="F98" s="22"/>
      <c r="G98" s="22"/>
      <c r="H98" s="22"/>
      <c r="I98" s="22"/>
      <c r="K98" s="6"/>
    </row>
    <row r="99" spans="1:11" s="1" customFormat="1">
      <c r="A99" s="26" t="s">
        <v>45</v>
      </c>
      <c r="B99" s="28" t="s">
        <v>104</v>
      </c>
      <c r="C99" s="29">
        <v>1000</v>
      </c>
      <c r="D99" s="22"/>
      <c r="E99" s="22"/>
      <c r="F99" s="22"/>
      <c r="G99" s="22"/>
      <c r="H99" s="22"/>
      <c r="I99" s="22"/>
      <c r="K99" s="6"/>
    </row>
    <row r="100" spans="1:11" s="1" customFormat="1">
      <c r="A100" s="26" t="s">
        <v>46</v>
      </c>
      <c r="B100" s="28" t="s">
        <v>105</v>
      </c>
      <c r="C100" s="29">
        <v>1050</v>
      </c>
      <c r="D100" s="22"/>
      <c r="E100" s="22"/>
      <c r="F100" s="22"/>
      <c r="G100" s="22"/>
      <c r="H100" s="22"/>
      <c r="I100" s="22"/>
      <c r="K100" s="6"/>
    </row>
    <row r="101" spans="1:11" s="1" customFormat="1">
      <c r="A101" s="26" t="s">
        <v>47</v>
      </c>
      <c r="B101" s="28" t="s">
        <v>106</v>
      </c>
      <c r="C101" s="29">
        <v>1100</v>
      </c>
      <c r="D101" s="22"/>
      <c r="E101" s="22"/>
      <c r="F101" s="22"/>
      <c r="G101" s="22"/>
      <c r="H101" s="22"/>
      <c r="I101" s="22"/>
      <c r="K101" s="6"/>
    </row>
    <row r="102" spans="1:11" s="1" customFormat="1" ht="15.75" thickBot="1">
      <c r="A102" s="25" t="s">
        <v>89</v>
      </c>
      <c r="B102" s="33" t="s">
        <v>107</v>
      </c>
      <c r="C102" s="30">
        <v>1200</v>
      </c>
      <c r="D102" s="22"/>
      <c r="E102" s="22"/>
      <c r="F102" s="22"/>
      <c r="G102" s="22"/>
      <c r="H102" s="22"/>
      <c r="I102" s="22"/>
      <c r="K102" s="6"/>
    </row>
    <row r="103" spans="1:11" s="1" customFormat="1">
      <c r="A103" s="97" t="s">
        <v>48</v>
      </c>
      <c r="B103" s="98"/>
      <c r="C103" s="98"/>
      <c r="D103" s="98"/>
      <c r="E103" s="98"/>
      <c r="F103" s="98"/>
      <c r="G103" s="98"/>
      <c r="H103" s="98"/>
      <c r="I103" s="98"/>
      <c r="K103" s="6"/>
    </row>
    <row r="104" spans="1:11" s="1" customFormat="1">
      <c r="A104" s="13" t="s">
        <v>69</v>
      </c>
      <c r="B104" s="22"/>
      <c r="C104" s="22"/>
      <c r="E104" s="14"/>
      <c r="F104" s="15"/>
      <c r="G104" s="15"/>
      <c r="H104" s="14"/>
      <c r="I104" s="14"/>
      <c r="K104" s="6"/>
    </row>
    <row r="105" spans="1:11" s="1" customFormat="1">
      <c r="A105" s="13" t="s">
        <v>70</v>
      </c>
      <c r="B105" s="22"/>
      <c r="C105" s="22"/>
      <c r="E105" s="14"/>
      <c r="F105" s="15"/>
      <c r="G105" s="15"/>
      <c r="H105" s="14"/>
      <c r="I105" s="14"/>
      <c r="K105" s="6"/>
    </row>
    <row r="106" spans="1:11" s="1" customFormat="1">
      <c r="A106" s="13" t="s">
        <v>49</v>
      </c>
      <c r="B106" s="22"/>
      <c r="C106" s="22"/>
      <c r="E106" s="14"/>
      <c r="F106" s="15"/>
      <c r="G106" s="15"/>
      <c r="H106" s="14"/>
      <c r="I106" s="14"/>
      <c r="K106" s="6"/>
    </row>
    <row r="107" spans="1:11" s="1" customFormat="1" ht="15" customHeight="1">
      <c r="A107" s="87" t="s">
        <v>71</v>
      </c>
      <c r="B107" s="88"/>
      <c r="C107" s="88"/>
      <c r="D107" s="88"/>
      <c r="E107" s="88"/>
      <c r="F107" s="88"/>
      <c r="G107" s="88"/>
      <c r="H107" s="88"/>
      <c r="I107" s="88"/>
      <c r="J107" s="88"/>
      <c r="K107" s="89"/>
    </row>
    <row r="108" spans="1:11" s="1" customFormat="1" ht="76.5" customHeight="1">
      <c r="A108" s="87" t="s">
        <v>64</v>
      </c>
      <c r="B108" s="88"/>
      <c r="C108" s="88"/>
      <c r="D108" s="88"/>
      <c r="E108" s="88"/>
      <c r="F108" s="88"/>
      <c r="G108" s="88"/>
      <c r="H108" s="88"/>
      <c r="I108" s="88"/>
      <c r="J108" s="88"/>
      <c r="K108" s="89"/>
    </row>
    <row r="109" spans="1:11" s="1" customFormat="1">
      <c r="A109" s="13" t="s">
        <v>50</v>
      </c>
      <c r="B109" s="22"/>
      <c r="F109" s="14"/>
      <c r="G109" s="14"/>
      <c r="I109" s="14"/>
      <c r="K109" s="6"/>
    </row>
    <row r="110" spans="1:11" s="1" customFormat="1">
      <c r="A110" s="13" t="s">
        <v>51</v>
      </c>
      <c r="B110" s="22"/>
      <c r="F110" s="14"/>
      <c r="G110" s="15"/>
      <c r="H110" s="14"/>
      <c r="K110" s="6"/>
    </row>
    <row r="111" spans="1:11" s="1" customFormat="1">
      <c r="A111" s="13" t="s">
        <v>52</v>
      </c>
      <c r="B111" s="22"/>
      <c r="F111" s="14"/>
      <c r="G111" s="15"/>
      <c r="H111" s="14"/>
      <c r="K111" s="6"/>
    </row>
    <row r="112" spans="1:11" s="1" customFormat="1">
      <c r="A112" s="13" t="s">
        <v>53</v>
      </c>
      <c r="B112" s="22"/>
      <c r="D112" s="70" t="s">
        <v>114</v>
      </c>
      <c r="E112" s="71">
        <f>360451</f>
        <v>360451</v>
      </c>
      <c r="F112" s="14"/>
      <c r="G112" s="14"/>
      <c r="H112" s="14"/>
      <c r="K112" s="6"/>
    </row>
    <row r="113" spans="1:11" s="7" customFormat="1">
      <c r="A113" s="13" t="s">
        <v>52</v>
      </c>
      <c r="B113" s="22"/>
      <c r="C113" s="1"/>
      <c r="D113" s="1"/>
      <c r="E113" s="1">
        <f>E112*0.1%</f>
        <v>360.45100000000002</v>
      </c>
      <c r="F113" s="14"/>
      <c r="G113" s="15"/>
      <c r="H113" s="14"/>
      <c r="I113" s="1"/>
      <c r="J113" s="1"/>
      <c r="K113" s="6"/>
    </row>
    <row r="114" spans="1:11" s="7" customFormat="1">
      <c r="A114" s="13" t="s">
        <v>53</v>
      </c>
      <c r="B114" s="22"/>
      <c r="C114" s="1"/>
      <c r="D114" s="1"/>
      <c r="E114" s="1">
        <f>E112-E113</f>
        <v>360090.549</v>
      </c>
      <c r="F114" s="14"/>
      <c r="G114" s="14"/>
      <c r="H114" s="14"/>
      <c r="I114" s="1"/>
      <c r="J114" s="1"/>
      <c r="K114" s="6"/>
    </row>
    <row r="115" spans="1:11" s="7" customFormat="1" ht="15.75" thickBot="1">
      <c r="A115" s="16" t="s">
        <v>54</v>
      </c>
      <c r="B115" s="17"/>
      <c r="C115" s="17"/>
      <c r="D115" s="18"/>
      <c r="E115" s="19"/>
      <c r="F115" s="20"/>
      <c r="G115" s="20"/>
      <c r="H115" s="20"/>
      <c r="I115" s="17"/>
      <c r="J115" s="18"/>
      <c r="K115" s="21"/>
    </row>
    <row r="131" spans="1:1">
      <c r="A131" s="10"/>
    </row>
    <row r="132" spans="1:1">
      <c r="A132" s="10"/>
    </row>
    <row r="133" spans="1:1">
      <c r="A133" s="10"/>
    </row>
  </sheetData>
  <mergeCells count="12">
    <mergeCell ref="A107:K107"/>
    <mergeCell ref="A108:K108"/>
    <mergeCell ref="A89:D89"/>
    <mergeCell ref="A6:I6"/>
    <mergeCell ref="D7:E7"/>
    <mergeCell ref="E90:F90"/>
    <mergeCell ref="A103:I103"/>
    <mergeCell ref="A1:I1"/>
    <mergeCell ref="A2:I2"/>
    <mergeCell ref="A3:I3"/>
    <mergeCell ref="A4:I4"/>
    <mergeCell ref="A5:I5"/>
  </mergeCells>
  <pageMargins left="0.25" right="0.25" top="0.75" bottom="0.75" header="0.3" footer="0.3"/>
  <pageSetup paperSize="9" scale="4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2025-08-13T07:10:19Z</cp:lastPrinted>
  <dcterms:created xsi:type="dcterms:W3CDTF">2021-09-01T09:54:16Z</dcterms:created>
  <dcterms:modified xsi:type="dcterms:W3CDTF">2025-08-22T11:15:21Z</dcterms:modified>
</cp:coreProperties>
</file>